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7680"/>
  </bookViews>
  <sheets>
    <sheet name="Лист3" sheetId="4" r:id="rId1"/>
    <sheet name="Смолы" sheetId="3" r:id="rId2"/>
  </sheets>
  <externalReferences>
    <externalReference r:id="rId3"/>
  </externalReferences>
  <definedNames>
    <definedName name="_16_ноя">#REF!,сегодня</definedName>
    <definedName name="_xlnm.Print_Area" localSheetId="1">Смолы!$A$56:$BH$77</definedName>
  </definedNames>
  <calcPr calcId="145621"/>
</workbook>
</file>

<file path=xl/calcChain.xml><?xml version="1.0" encoding="utf-8"?>
<calcChain xmlns="http://schemas.openxmlformats.org/spreadsheetml/2006/main">
  <c r="BP55" i="3" l="1"/>
  <c r="BF55" i="3"/>
  <c r="AX55" i="3"/>
  <c r="AY55" i="3" s="1"/>
  <c r="AU55" i="3"/>
  <c r="AW55" i="3" s="1"/>
  <c r="AS55" i="3"/>
  <c r="AT55" i="3" s="1"/>
  <c r="AP55" i="3"/>
  <c r="AR55" i="3" s="1"/>
  <c r="BG55" i="3" s="1"/>
  <c r="P55" i="3"/>
  <c r="O55" i="3"/>
  <c r="F55" i="3"/>
  <c r="H55" i="3" s="1"/>
  <c r="B55" i="3"/>
  <c r="E55" i="3" s="1"/>
  <c r="BP54" i="3"/>
  <c r="BF54" i="3"/>
  <c r="AX54" i="3"/>
  <c r="AY54" i="3" s="1"/>
  <c r="AU54" i="3"/>
  <c r="AW54" i="3" s="1"/>
  <c r="AS54" i="3"/>
  <c r="AT54" i="3" s="1"/>
  <c r="AP54" i="3"/>
  <c r="AR54" i="3" s="1"/>
  <c r="P54" i="3"/>
  <c r="O54" i="3"/>
  <c r="F54" i="3"/>
  <c r="H54" i="3" s="1"/>
  <c r="B54" i="3"/>
  <c r="E54" i="3" s="1"/>
  <c r="BP53" i="3"/>
  <c r="BF53" i="3"/>
  <c r="AX53" i="3"/>
  <c r="AY53" i="3" s="1"/>
  <c r="AU53" i="3"/>
  <c r="AW53" i="3" s="1"/>
  <c r="AS53" i="3"/>
  <c r="AT53" i="3" s="1"/>
  <c r="AP53" i="3"/>
  <c r="AR53" i="3" s="1"/>
  <c r="BG53" i="3" s="1"/>
  <c r="P53" i="3"/>
  <c r="O53" i="3"/>
  <c r="F53" i="3"/>
  <c r="H53" i="3" s="1"/>
  <c r="B53" i="3"/>
  <c r="E53" i="3" s="1"/>
  <c r="BP52" i="3"/>
  <c r="BF52" i="3"/>
  <c r="AX52" i="3"/>
  <c r="AY52" i="3" s="1"/>
  <c r="AU52" i="3"/>
  <c r="AW52" i="3" s="1"/>
  <c r="AS52" i="3"/>
  <c r="AT52" i="3" s="1"/>
  <c r="AP52" i="3"/>
  <c r="AR52" i="3" s="1"/>
  <c r="BG52" i="3" s="1"/>
  <c r="P52" i="3"/>
  <c r="O52" i="3"/>
  <c r="F52" i="3"/>
  <c r="H52" i="3" s="1"/>
  <c r="B52" i="3"/>
  <c r="E52" i="3" s="1"/>
  <c r="BP51" i="3"/>
  <c r="BF51" i="3"/>
  <c r="AX51" i="3"/>
  <c r="AY51" i="3" s="1"/>
  <c r="AU51" i="3"/>
  <c r="AW51" i="3" s="1"/>
  <c r="AS51" i="3"/>
  <c r="AT51" i="3" s="1"/>
  <c r="AP51" i="3"/>
  <c r="AR51" i="3" s="1"/>
  <c r="BG51" i="3" s="1"/>
  <c r="P51" i="3"/>
  <c r="O51" i="3"/>
  <c r="F51" i="3"/>
  <c r="H51" i="3" s="1"/>
  <c r="B51" i="3"/>
  <c r="E51" i="3" s="1"/>
  <c r="BP50" i="3"/>
  <c r="BF50" i="3"/>
  <c r="AX50" i="3"/>
  <c r="AY50" i="3" s="1"/>
  <c r="AU50" i="3"/>
  <c r="AW50" i="3" s="1"/>
  <c r="AS50" i="3"/>
  <c r="AT50" i="3" s="1"/>
  <c r="AP50" i="3"/>
  <c r="AR50" i="3" s="1"/>
  <c r="BG50" i="3" s="1"/>
  <c r="P50" i="3"/>
  <c r="O50" i="3"/>
  <c r="F50" i="3"/>
  <c r="H50" i="3" s="1"/>
  <c r="B50" i="3"/>
  <c r="E50" i="3" s="1"/>
  <c r="BP49" i="3"/>
  <c r="BF49" i="3"/>
  <c r="AX49" i="3"/>
  <c r="AY49" i="3" s="1"/>
  <c r="AU49" i="3"/>
  <c r="AW49" i="3" s="1"/>
  <c r="AS49" i="3"/>
  <c r="AT49" i="3" s="1"/>
  <c r="AP49" i="3"/>
  <c r="AR49" i="3" s="1"/>
  <c r="P49" i="3"/>
  <c r="O49" i="3"/>
  <c r="F49" i="3"/>
  <c r="H49" i="3" s="1"/>
  <c r="B49" i="3"/>
  <c r="E49" i="3" s="1"/>
  <c r="BP48" i="3"/>
  <c r="BF48" i="3"/>
  <c r="AX48" i="3"/>
  <c r="AY48" i="3" s="1"/>
  <c r="AU48" i="3"/>
  <c r="AW48" i="3" s="1"/>
  <c r="AS48" i="3"/>
  <c r="AT48" i="3" s="1"/>
  <c r="AP48" i="3"/>
  <c r="AR48" i="3" s="1"/>
  <c r="P48" i="3"/>
  <c r="O48" i="3"/>
  <c r="F48" i="3"/>
  <c r="H48" i="3" s="1"/>
  <c r="B48" i="3"/>
  <c r="E48" i="3" s="1"/>
  <c r="BP47" i="3"/>
  <c r="BF47" i="3"/>
  <c r="AX47" i="3"/>
  <c r="AY47" i="3" s="1"/>
  <c r="AU47" i="3"/>
  <c r="AW47" i="3" s="1"/>
  <c r="AS47" i="3"/>
  <c r="AT47" i="3" s="1"/>
  <c r="AP47" i="3"/>
  <c r="AR47" i="3" s="1"/>
  <c r="P47" i="3"/>
  <c r="O47" i="3"/>
  <c r="F47" i="3"/>
  <c r="H47" i="3" s="1"/>
  <c r="B47" i="3"/>
  <c r="E47" i="3" s="1"/>
  <c r="BP46" i="3"/>
  <c r="BF46" i="3"/>
  <c r="AX46" i="3"/>
  <c r="AY46" i="3" s="1"/>
  <c r="AU46" i="3"/>
  <c r="AW46" i="3" s="1"/>
  <c r="AS46" i="3"/>
  <c r="AT46" i="3" s="1"/>
  <c r="AP46" i="3"/>
  <c r="AR46" i="3" s="1"/>
  <c r="P46" i="3"/>
  <c r="O46" i="3"/>
  <c r="F46" i="3"/>
  <c r="H46" i="3" s="1"/>
  <c r="B46" i="3"/>
  <c r="E46" i="3" s="1"/>
  <c r="BP45" i="3"/>
  <c r="BF45" i="3"/>
  <c r="AX45" i="3"/>
  <c r="AY45" i="3" s="1"/>
  <c r="AU45" i="3"/>
  <c r="AW45" i="3" s="1"/>
  <c r="AS45" i="3"/>
  <c r="AT45" i="3" s="1"/>
  <c r="AP45" i="3"/>
  <c r="AR45" i="3" s="1"/>
  <c r="P45" i="3"/>
  <c r="O45" i="3"/>
  <c r="F45" i="3"/>
  <c r="H45" i="3" s="1"/>
  <c r="B45" i="3"/>
  <c r="E45" i="3" s="1"/>
  <c r="BP44" i="3"/>
  <c r="BF44" i="3"/>
  <c r="AX44" i="3"/>
  <c r="AY44" i="3" s="1"/>
  <c r="AU44" i="3"/>
  <c r="AW44" i="3" s="1"/>
  <c r="AS44" i="3"/>
  <c r="AT44" i="3" s="1"/>
  <c r="AP44" i="3"/>
  <c r="AR44" i="3" s="1"/>
  <c r="P44" i="3"/>
  <c r="O44" i="3"/>
  <c r="F44" i="3"/>
  <c r="H44" i="3" s="1"/>
  <c r="B44" i="3"/>
  <c r="E44" i="3" s="1"/>
  <c r="BP43" i="3"/>
  <c r="BF43" i="3"/>
  <c r="AX43" i="3"/>
  <c r="AY43" i="3" s="1"/>
  <c r="AU43" i="3"/>
  <c r="AW43" i="3" s="1"/>
  <c r="AS43" i="3"/>
  <c r="AT43" i="3" s="1"/>
  <c r="AP43" i="3"/>
  <c r="AR43" i="3" s="1"/>
  <c r="P43" i="3"/>
  <c r="O43" i="3"/>
  <c r="F43" i="3"/>
  <c r="H43" i="3" s="1"/>
  <c r="B43" i="3"/>
  <c r="E43" i="3" s="1"/>
  <c r="BP42" i="3"/>
  <c r="BF42" i="3"/>
  <c r="AX42" i="3"/>
  <c r="AY42" i="3" s="1"/>
  <c r="AU42" i="3"/>
  <c r="AW42" i="3" s="1"/>
  <c r="AS42" i="3"/>
  <c r="AT42" i="3" s="1"/>
  <c r="AP42" i="3"/>
  <c r="AR42" i="3" s="1"/>
  <c r="P42" i="3"/>
  <c r="O42" i="3"/>
  <c r="F42" i="3"/>
  <c r="H42" i="3" s="1"/>
  <c r="B42" i="3"/>
  <c r="E42" i="3" s="1"/>
  <c r="BP41" i="3"/>
  <c r="BF41" i="3"/>
  <c r="AX41" i="3"/>
  <c r="AY41" i="3" s="1"/>
  <c r="AU41" i="3"/>
  <c r="AW41" i="3" s="1"/>
  <c r="AS41" i="3"/>
  <c r="AT41" i="3" s="1"/>
  <c r="AP41" i="3"/>
  <c r="AR41" i="3" s="1"/>
  <c r="P41" i="3"/>
  <c r="O41" i="3"/>
  <c r="F41" i="3"/>
  <c r="H41" i="3" s="1"/>
  <c r="B41" i="3"/>
  <c r="E41" i="3" s="1"/>
  <c r="BP40" i="3"/>
  <c r="BF40" i="3"/>
  <c r="AX40" i="3"/>
  <c r="AY40" i="3" s="1"/>
  <c r="AU40" i="3"/>
  <c r="AW40" i="3" s="1"/>
  <c r="AS40" i="3"/>
  <c r="AT40" i="3" s="1"/>
  <c r="AP40" i="3"/>
  <c r="AR40" i="3" s="1"/>
  <c r="P40" i="3"/>
  <c r="O40" i="3"/>
  <c r="F40" i="3"/>
  <c r="H40" i="3" s="1"/>
  <c r="B40" i="3"/>
  <c r="E40" i="3" s="1"/>
  <c r="BP39" i="3"/>
  <c r="BF39" i="3"/>
  <c r="AX39" i="3"/>
  <c r="AY39" i="3" s="1"/>
  <c r="AU39" i="3"/>
  <c r="AW39" i="3" s="1"/>
  <c r="AS39" i="3"/>
  <c r="AT39" i="3" s="1"/>
  <c r="AP39" i="3"/>
  <c r="AR39" i="3" s="1"/>
  <c r="P39" i="3"/>
  <c r="O39" i="3"/>
  <c r="F39" i="3"/>
  <c r="H39" i="3" s="1"/>
  <c r="B39" i="3"/>
  <c r="E39" i="3" s="1"/>
  <c r="BP38" i="3"/>
  <c r="BF38" i="3"/>
  <c r="AX38" i="3"/>
  <c r="AY38" i="3" s="1"/>
  <c r="AU38" i="3"/>
  <c r="AW38" i="3" s="1"/>
  <c r="AS38" i="3"/>
  <c r="AT38" i="3" s="1"/>
  <c r="AP38" i="3"/>
  <c r="AR38" i="3" s="1"/>
  <c r="P38" i="3"/>
  <c r="O38" i="3"/>
  <c r="F38" i="3"/>
  <c r="H38" i="3" s="1"/>
  <c r="B38" i="3"/>
  <c r="E38" i="3" s="1"/>
  <c r="BP37" i="3"/>
  <c r="BF37" i="3"/>
  <c r="AX37" i="3"/>
  <c r="AY37" i="3" s="1"/>
  <c r="AU37" i="3"/>
  <c r="AW37" i="3" s="1"/>
  <c r="AS37" i="3"/>
  <c r="AT37" i="3" s="1"/>
  <c r="AP37" i="3"/>
  <c r="AR37" i="3" s="1"/>
  <c r="P37" i="3"/>
  <c r="O37" i="3"/>
  <c r="F37" i="3"/>
  <c r="H37" i="3" s="1"/>
  <c r="B37" i="3"/>
  <c r="E37" i="3" s="1"/>
  <c r="BP36" i="3"/>
  <c r="BF36" i="3"/>
  <c r="AX36" i="3"/>
  <c r="AY36" i="3" s="1"/>
  <c r="AU36" i="3"/>
  <c r="AW36" i="3" s="1"/>
  <c r="AS36" i="3"/>
  <c r="AT36" i="3" s="1"/>
  <c r="AP36" i="3"/>
  <c r="AR36" i="3" s="1"/>
  <c r="P36" i="3"/>
  <c r="O36" i="3"/>
  <c r="F36" i="3"/>
  <c r="H36" i="3" s="1"/>
  <c r="B36" i="3"/>
  <c r="E36" i="3" s="1"/>
  <c r="BP35" i="3"/>
  <c r="AX35" i="3"/>
  <c r="AY35" i="3" s="1"/>
  <c r="AU35" i="3"/>
  <c r="AW35" i="3" s="1"/>
  <c r="AS35" i="3"/>
  <c r="AT35" i="3" s="1"/>
  <c r="AP35" i="3"/>
  <c r="AR35" i="3" s="1"/>
  <c r="F35" i="3"/>
  <c r="H35" i="3" s="1"/>
  <c r="B35" i="3"/>
  <c r="E35" i="3" s="1"/>
  <c r="BP34" i="3"/>
  <c r="BF34" i="3"/>
  <c r="AX34" i="3"/>
  <c r="AY34" i="3" s="1"/>
  <c r="AU34" i="3"/>
  <c r="AW34" i="3" s="1"/>
  <c r="AS34" i="3"/>
  <c r="AT34" i="3" s="1"/>
  <c r="AP34" i="3"/>
  <c r="AR34" i="3" s="1"/>
  <c r="P34" i="3"/>
  <c r="O34" i="3"/>
  <c r="H34" i="3"/>
  <c r="E34" i="3"/>
  <c r="BP33" i="3"/>
  <c r="BF33" i="3"/>
  <c r="AX33" i="3"/>
  <c r="AY33" i="3" s="1"/>
  <c r="AU33" i="3"/>
  <c r="AW33" i="3" s="1"/>
  <c r="AS33" i="3"/>
  <c r="AT33" i="3" s="1"/>
  <c r="AP33" i="3"/>
  <c r="AR33" i="3" s="1"/>
  <c r="P33" i="3"/>
  <c r="O33" i="3"/>
  <c r="F33" i="3"/>
  <c r="H33" i="3" s="1"/>
  <c r="B33" i="3"/>
  <c r="E33" i="3" s="1"/>
  <c r="BP32" i="3"/>
  <c r="BF32" i="3"/>
  <c r="AX32" i="3"/>
  <c r="AY32" i="3" s="1"/>
  <c r="AU32" i="3"/>
  <c r="AW32" i="3" s="1"/>
  <c r="AS32" i="3"/>
  <c r="AT32" i="3" s="1"/>
  <c r="AP32" i="3"/>
  <c r="AR32" i="3" s="1"/>
  <c r="P32" i="3"/>
  <c r="O32" i="3"/>
  <c r="H32" i="3"/>
  <c r="F32" i="3"/>
  <c r="E32" i="3"/>
  <c r="B32" i="3"/>
  <c r="BP31" i="3"/>
  <c r="BF31" i="3"/>
  <c r="AX31" i="3"/>
  <c r="AY31" i="3" s="1"/>
  <c r="AU31" i="3"/>
  <c r="AW31" i="3" s="1"/>
  <c r="AS31" i="3"/>
  <c r="AT31" i="3" s="1"/>
  <c r="AP31" i="3"/>
  <c r="AR31" i="3" s="1"/>
  <c r="P31" i="3"/>
  <c r="O31" i="3"/>
  <c r="F31" i="3"/>
  <c r="H31" i="3" s="1"/>
  <c r="E31" i="3"/>
  <c r="B31" i="3"/>
  <c r="BP30" i="3"/>
  <c r="BF30" i="3"/>
  <c r="AX30" i="3"/>
  <c r="AY30" i="3" s="1"/>
  <c r="AU30" i="3"/>
  <c r="AW30" i="3" s="1"/>
  <c r="AS30" i="3"/>
  <c r="AT30" i="3" s="1"/>
  <c r="AP30" i="3"/>
  <c r="AR30" i="3" s="1"/>
  <c r="P30" i="3"/>
  <c r="O30" i="3"/>
  <c r="H30" i="3"/>
  <c r="F30" i="3"/>
  <c r="E30" i="3"/>
  <c r="B30" i="3"/>
  <c r="BP29" i="3"/>
  <c r="BF29" i="3"/>
  <c r="AX29" i="3"/>
  <c r="AY29" i="3" s="1"/>
  <c r="AU29" i="3"/>
  <c r="AW29" i="3" s="1"/>
  <c r="AS29" i="3"/>
  <c r="AT29" i="3" s="1"/>
  <c r="AP29" i="3"/>
  <c r="AR29" i="3" s="1"/>
  <c r="P29" i="3"/>
  <c r="O29" i="3"/>
  <c r="H29" i="3"/>
  <c r="F29" i="3"/>
  <c r="E29" i="3"/>
  <c r="B29" i="3"/>
  <c r="BQ28" i="3"/>
  <c r="BQ29" i="3" s="1"/>
  <c r="BQ30" i="3" s="1"/>
  <c r="BQ31" i="3" s="1"/>
  <c r="BQ32" i="3" s="1"/>
  <c r="BQ33" i="3" s="1"/>
  <c r="BQ34" i="3" s="1"/>
  <c r="BQ35" i="3" s="1"/>
  <c r="BQ36" i="3" s="1"/>
  <c r="BQ37" i="3" s="1"/>
  <c r="BQ38" i="3" s="1"/>
  <c r="BQ39" i="3" s="1"/>
  <c r="BQ40" i="3" s="1"/>
  <c r="BQ41" i="3" s="1"/>
  <c r="BQ42" i="3" s="1"/>
  <c r="BQ43" i="3" s="1"/>
  <c r="BQ44" i="3" s="1"/>
  <c r="BQ45" i="3" s="1"/>
  <c r="BQ46" i="3" s="1"/>
  <c r="BQ47" i="3" s="1"/>
  <c r="BQ48" i="3" s="1"/>
  <c r="BQ49" i="3" s="1"/>
  <c r="BQ50" i="3" s="1"/>
  <c r="BQ51" i="3" s="1"/>
  <c r="BQ52" i="3" s="1"/>
  <c r="BQ53" i="3" s="1"/>
  <c r="BQ54" i="3" s="1"/>
  <c r="BQ55" i="3" s="1"/>
  <c r="BP28" i="3"/>
  <c r="BF28" i="3"/>
  <c r="AX28" i="3"/>
  <c r="AY28" i="3" s="1"/>
  <c r="AU28" i="3"/>
  <c r="AW28" i="3" s="1"/>
  <c r="AS28" i="3"/>
  <c r="AT28" i="3" s="1"/>
  <c r="AP28" i="3"/>
  <c r="AR28" i="3" s="1"/>
  <c r="BG28" i="3" s="1"/>
  <c r="P28" i="3"/>
  <c r="O28" i="3"/>
  <c r="F28" i="3"/>
  <c r="H28" i="3" s="1"/>
  <c r="Q28" i="3" s="1"/>
  <c r="Q29" i="3" s="1"/>
  <c r="Q30" i="3" s="1"/>
  <c r="B28" i="3"/>
  <c r="E28" i="3" s="1"/>
  <c r="BP27" i="3"/>
  <c r="BF27" i="3"/>
  <c r="AX27" i="3"/>
  <c r="AY27" i="3" s="1"/>
  <c r="AU27" i="3"/>
  <c r="AW27" i="3" s="1"/>
  <c r="AS27" i="3"/>
  <c r="AT27" i="3" s="1"/>
  <c r="AP27" i="3"/>
  <c r="AR27" i="3" s="1"/>
  <c r="P27" i="3"/>
  <c r="O27" i="3"/>
  <c r="F27" i="3"/>
  <c r="H27" i="3" s="1"/>
  <c r="B27" i="3"/>
  <c r="E27" i="3" s="1"/>
  <c r="Q31" i="3" l="1"/>
  <c r="Q32" i="3" s="1"/>
  <c r="BG36" i="3"/>
  <c r="BG37" i="3"/>
  <c r="BG54" i="3"/>
  <c r="Q33" i="3"/>
  <c r="Q34" i="3" s="1"/>
  <c r="Q35" i="3" s="1"/>
  <c r="Q36" i="3" s="1"/>
  <c r="Q37" i="3" s="1"/>
  <c r="Q38" i="3" s="1"/>
  <c r="Q39" i="3" s="1"/>
  <c r="Q40" i="3" s="1"/>
  <c r="Q41" i="3" s="1"/>
  <c r="Q42" i="3" s="1"/>
  <c r="Q43" i="3" s="1"/>
  <c r="Q44" i="3" s="1"/>
  <c r="Q45" i="3" s="1"/>
  <c r="Q46" i="3" s="1"/>
  <c r="Q47" i="3" s="1"/>
  <c r="Q48" i="3" s="1"/>
  <c r="Q49" i="3" s="1"/>
  <c r="Q50" i="3" s="1"/>
  <c r="Q51" i="3" s="1"/>
  <c r="Q52" i="3" s="1"/>
  <c r="Q53" i="3" s="1"/>
  <c r="Q54" i="3" s="1"/>
  <c r="Q55" i="3" s="1"/>
  <c r="BG38" i="3"/>
  <c r="BG39" i="3"/>
  <c r="BG40" i="3"/>
  <c r="BG41" i="3"/>
  <c r="BG42" i="3"/>
  <c r="BG43" i="3"/>
  <c r="BG44" i="3"/>
  <c r="BG45" i="3"/>
  <c r="BG46" i="3"/>
  <c r="BG47" i="3"/>
  <c r="BG48" i="3"/>
  <c r="BG49" i="3"/>
  <c r="BG29" i="3"/>
  <c r="BG30" i="3"/>
  <c r="BG31" i="3"/>
  <c r="BG32" i="3"/>
  <c r="BG33" i="3"/>
  <c r="BG34" i="3"/>
  <c r="BG35" i="3"/>
  <c r="BH28" i="3"/>
  <c r="BH29" i="3" s="1"/>
  <c r="BH30" i="3" s="1"/>
  <c r="BH31" i="3" s="1"/>
  <c r="BH32" i="3" s="1"/>
  <c r="BH33" i="3" s="1"/>
  <c r="BH34" i="3" s="1"/>
  <c r="BH35" i="3" s="1"/>
  <c r="BH36" i="3" s="1"/>
  <c r="BH37" i="3" s="1"/>
  <c r="BH38" i="3" s="1"/>
  <c r="BH39" i="3" s="1"/>
  <c r="BH40" i="3" s="1"/>
  <c r="BH41" i="3" s="1"/>
  <c r="BH42" i="3" s="1"/>
  <c r="BH43" i="3" s="1"/>
  <c r="BH44" i="3" s="1"/>
  <c r="BH45" i="3" s="1"/>
  <c r="BH46" i="3" s="1"/>
  <c r="BH47" i="3" s="1"/>
  <c r="BH48" i="3" s="1"/>
  <c r="BH49" i="3" s="1"/>
  <c r="BH50" i="3" s="1"/>
  <c r="BH51" i="3" s="1"/>
  <c r="BH52" i="3" s="1"/>
  <c r="BH53" i="3" s="1"/>
  <c r="BH54" i="3" s="1"/>
  <c r="BH55" i="3" s="1"/>
  <c r="BG27" i="3"/>
</calcChain>
</file>

<file path=xl/comments1.xml><?xml version="1.0" encoding="utf-8"?>
<comments xmlns="http://schemas.openxmlformats.org/spreadsheetml/2006/main">
  <authors>
    <author>d.pavlov</author>
  </authors>
  <commentList>
    <comment ref="AP80" authorId="0">
      <text>
        <r>
          <rPr>
            <b/>
            <sz val="8"/>
            <color indexed="81"/>
            <rFont val="Tahoma"/>
            <family val="2"/>
            <charset val="204"/>
          </rPr>
          <t>d.pavlov:</t>
        </r>
        <r>
          <rPr>
            <sz val="8"/>
            <color indexed="81"/>
            <rFont val="Tahoma"/>
            <family val="2"/>
            <charset val="204"/>
          </rPr>
          <t xml:space="preserve">
корректировка</t>
        </r>
      </text>
    </comment>
    <comment ref="AU80" authorId="0">
      <text>
        <r>
          <rPr>
            <b/>
            <sz val="8"/>
            <color indexed="81"/>
            <rFont val="Tahoma"/>
            <family val="2"/>
            <charset val="204"/>
          </rPr>
          <t>d.pavlov:</t>
        </r>
        <r>
          <rPr>
            <sz val="8"/>
            <color indexed="81"/>
            <rFont val="Tahoma"/>
            <family val="2"/>
            <charset val="204"/>
          </rPr>
          <t xml:space="preserve">
корректировка</t>
        </r>
      </text>
    </comment>
    <comment ref="BI80" authorId="0">
      <text>
        <r>
          <rPr>
            <b/>
            <sz val="8"/>
            <color indexed="81"/>
            <rFont val="Tahoma"/>
            <family val="2"/>
            <charset val="204"/>
          </rPr>
          <t>d.pavlov:</t>
        </r>
        <r>
          <rPr>
            <sz val="8"/>
            <color indexed="81"/>
            <rFont val="Tahoma"/>
            <family val="2"/>
            <charset val="204"/>
          </rPr>
          <t xml:space="preserve">
корректировка</t>
        </r>
      </text>
    </comment>
    <comment ref="AS95" authorId="0">
      <text>
        <r>
          <rPr>
            <b/>
            <sz val="8"/>
            <color indexed="81"/>
            <rFont val="Tahoma"/>
            <family val="2"/>
            <charset val="204"/>
          </rPr>
          <t>d.pavlov:</t>
        </r>
        <r>
          <rPr>
            <sz val="8"/>
            <color indexed="81"/>
            <rFont val="Tahoma"/>
            <family val="2"/>
            <charset val="204"/>
          </rPr>
          <t xml:space="preserve">
1,786 ФАКТ</t>
        </r>
      </text>
    </comment>
  </commentList>
</comments>
</file>

<file path=xl/sharedStrings.xml><?xml version="1.0" encoding="utf-8"?>
<sst xmlns="http://schemas.openxmlformats.org/spreadsheetml/2006/main" count="90" uniqueCount="33">
  <si>
    <t>Число месяц</t>
  </si>
  <si>
    <t>Novanol 160</t>
  </si>
  <si>
    <t>Metal Cleaner 900</t>
  </si>
  <si>
    <t>Укрфаворит</t>
  </si>
  <si>
    <t>Промтехпостач</t>
  </si>
  <si>
    <t>Loxia</t>
  </si>
  <si>
    <t>Loser</t>
  </si>
  <si>
    <t>Политег-мет</t>
  </si>
  <si>
    <t>Isocure Focus x102</t>
  </si>
  <si>
    <t>Isocure Focus x202B</t>
  </si>
  <si>
    <t>Итого , грн. с НДС</t>
  </si>
  <si>
    <t>Оплата</t>
  </si>
  <si>
    <t xml:space="preserve"> Кредиторка смолы</t>
  </si>
  <si>
    <t>40/70</t>
  </si>
  <si>
    <t>100/130 - 364 шт.</t>
  </si>
  <si>
    <t xml:space="preserve"> Кредиторка вставки</t>
  </si>
  <si>
    <t>608 K-10</t>
  </si>
  <si>
    <t>608 K-12</t>
  </si>
  <si>
    <t>608 K-16</t>
  </si>
  <si>
    <t>608 K-20</t>
  </si>
  <si>
    <t xml:space="preserve"> Кредиторка венты</t>
  </si>
  <si>
    <t>Alkaset NB7</t>
  </si>
  <si>
    <t>Katalit 1B</t>
  </si>
  <si>
    <t>Katalit 2B</t>
  </si>
  <si>
    <t>Katalit 3B</t>
  </si>
  <si>
    <t>Амсол 20N</t>
  </si>
  <si>
    <t>Амгард 307</t>
  </si>
  <si>
    <t xml:space="preserve"> Кредиторка</t>
  </si>
  <si>
    <t>Кол-во</t>
  </si>
  <si>
    <t>Цена</t>
  </si>
  <si>
    <t>Курс</t>
  </si>
  <si>
    <t>Сумма</t>
  </si>
  <si>
    <t>КW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</si>
</sst>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[$-419]d\ mmm;@"/>
    <numFmt numFmtId="166" formatCode="#,##0.0"/>
  </numFmts>
  <fonts count="14" x14ac:knownFonts="1">
    <font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7"/>
      <name val="Arial"/>
      <family val="2"/>
      <charset val="204"/>
    </font>
    <font>
      <b/>
      <sz val="10"/>
      <color indexed="58"/>
      <name val="Arial"/>
      <family val="2"/>
      <charset val="204"/>
    </font>
    <font>
      <b/>
      <sz val="9"/>
      <color indexed="12"/>
      <name val="Arial"/>
      <family val="2"/>
      <charset val="204"/>
    </font>
    <font>
      <b/>
      <sz val="7"/>
      <name val="Arial"/>
      <family val="2"/>
      <charset val="204"/>
    </font>
    <font>
      <sz val="9"/>
      <color indexed="10"/>
      <name val="Arial"/>
      <family val="2"/>
      <charset val="204"/>
    </font>
    <font>
      <sz val="9"/>
      <color indexed="12"/>
      <name val="Arial"/>
      <family val="2"/>
      <charset val="204"/>
    </font>
    <font>
      <sz val="10"/>
      <color indexed="12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" fontId="1" fillId="7" borderId="0">
      <alignment horizontal="center" vertical="center"/>
    </xf>
    <xf numFmtId="4" fontId="3" fillId="8" borderId="0">
      <alignment horizontal="center" vertical="center"/>
    </xf>
  </cellStyleXfs>
  <cellXfs count="218">
    <xf numFmtId="0" fontId="0" fillId="0" borderId="0" xfId="0"/>
    <xf numFmtId="0" fontId="4" fillId="0" borderId="10" xfId="0" applyFont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center" wrapText="1"/>
    </xf>
    <xf numFmtId="0" fontId="5" fillId="11" borderId="12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12" borderId="10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 wrapText="1"/>
    </xf>
    <xf numFmtId="0" fontId="5" fillId="13" borderId="12" xfId="0" applyFont="1" applyFill="1" applyBorder="1" applyAlignment="1">
      <alignment horizontal="center" vertical="center" wrapText="1"/>
    </xf>
    <xf numFmtId="0" fontId="5" fillId="13" borderId="1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  <xf numFmtId="0" fontId="5" fillId="10" borderId="18" xfId="0" applyFont="1" applyFill="1" applyBorder="1" applyAlignment="1">
      <alignment horizontal="center" vertical="center" wrapText="1"/>
    </xf>
    <xf numFmtId="0" fontId="6" fillId="10" borderId="14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 wrapText="1"/>
    </xf>
    <xf numFmtId="0" fontId="6" fillId="12" borderId="19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4" fontId="8" fillId="4" borderId="10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6" fillId="12" borderId="17" xfId="0" applyFont="1" applyFill="1" applyBorder="1" applyAlignment="1">
      <alignment horizontal="center" vertical="center" wrapText="1"/>
    </xf>
    <xf numFmtId="4" fontId="8" fillId="12" borderId="10" xfId="0" applyNumberFormat="1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7" fillId="10" borderId="21" xfId="0" applyFont="1" applyFill="1" applyBorder="1" applyAlignment="1">
      <alignment horizontal="center" vertical="center" wrapText="1"/>
    </xf>
    <xf numFmtId="0" fontId="7" fillId="10" borderId="22" xfId="0" applyFont="1" applyFill="1" applyBorder="1" applyAlignment="1">
      <alignment horizontal="center" vertical="center" wrapText="1"/>
    </xf>
    <xf numFmtId="0" fontId="7" fillId="10" borderId="23" xfId="0" applyFont="1" applyFill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6" fillId="10" borderId="19" xfId="0" applyFont="1" applyFill="1" applyBorder="1" applyAlignment="1">
      <alignment horizontal="center" vertical="center" wrapText="1"/>
    </xf>
    <xf numFmtId="4" fontId="8" fillId="10" borderId="10" xfId="0" applyNumberFormat="1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5" xfId="0" applyNumberFormat="1" applyFont="1" applyFill="1" applyBorder="1" applyAlignment="1">
      <alignment horizontal="center" vertical="center" wrapText="1"/>
    </xf>
    <xf numFmtId="4" fontId="7" fillId="0" borderId="26" xfId="0" applyNumberFormat="1" applyFont="1" applyFill="1" applyBorder="1" applyAlignment="1">
      <alignment horizontal="center" vertical="center" wrapText="1"/>
    </xf>
    <xf numFmtId="0" fontId="6" fillId="12" borderId="26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4" fontId="8" fillId="4" borderId="26" xfId="0" applyNumberFormat="1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6" fillId="12" borderId="27" xfId="0" applyFont="1" applyFill="1" applyBorder="1" applyAlignment="1">
      <alignment horizontal="center" vertical="center" wrapText="1"/>
    </xf>
    <xf numFmtId="4" fontId="8" fillId="12" borderId="26" xfId="0" applyNumberFormat="1" applyFont="1" applyFill="1" applyBorder="1" applyAlignment="1">
      <alignment horizontal="center" vertical="center" wrapText="1"/>
    </xf>
    <xf numFmtId="0" fontId="7" fillId="10" borderId="26" xfId="0" applyFont="1" applyFill="1" applyBorder="1" applyAlignment="1">
      <alignment horizontal="center" vertical="center" wrapText="1"/>
    </xf>
    <xf numFmtId="0" fontId="7" fillId="10" borderId="25" xfId="0" applyFont="1" applyFill="1" applyBorder="1" applyAlignment="1">
      <alignment horizontal="center" vertical="center" wrapText="1"/>
    </xf>
    <xf numFmtId="0" fontId="7" fillId="10" borderId="29" xfId="0" applyFont="1" applyFill="1" applyBorder="1" applyAlignment="1">
      <alignment horizontal="center" vertical="center" wrapText="1"/>
    </xf>
    <xf numFmtId="0" fontId="7" fillId="10" borderId="30" xfId="0" applyFont="1" applyFill="1" applyBorder="1" applyAlignment="1">
      <alignment horizontal="center" vertical="center" wrapText="1"/>
    </xf>
    <xf numFmtId="0" fontId="7" fillId="10" borderId="31" xfId="0" applyFont="1" applyFill="1" applyBorder="1" applyAlignment="1">
      <alignment horizontal="center" vertical="center" wrapText="1"/>
    </xf>
    <xf numFmtId="0" fontId="6" fillId="10" borderId="27" xfId="0" applyFont="1" applyFill="1" applyBorder="1" applyAlignment="1">
      <alignment horizontal="center" vertical="center" wrapText="1"/>
    </xf>
    <xf numFmtId="0" fontId="6" fillId="10" borderId="26" xfId="0" applyFont="1" applyFill="1" applyBorder="1" applyAlignment="1">
      <alignment horizontal="center" vertical="center" wrapText="1"/>
    </xf>
    <xf numFmtId="4" fontId="8" fillId="10" borderId="26" xfId="0" applyNumberFormat="1" applyFont="1" applyFill="1" applyBorder="1" applyAlignment="1">
      <alignment horizontal="center" vertical="center" wrapText="1"/>
    </xf>
    <xf numFmtId="16" fontId="4" fillId="0" borderId="32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 wrapText="1"/>
    </xf>
    <xf numFmtId="4" fontId="1" fillId="0" borderId="33" xfId="0" applyNumberFormat="1" applyFont="1" applyFill="1" applyBorder="1" applyAlignment="1">
      <alignment horizontal="center" vertical="center" wrapText="1"/>
    </xf>
    <xf numFmtId="4" fontId="1" fillId="0" borderId="34" xfId="0" applyNumberFormat="1" applyFont="1" applyFill="1" applyBorder="1" applyAlignment="1">
      <alignment horizontal="center" vertical="center" wrapText="1"/>
    </xf>
    <xf numFmtId="166" fontId="1" fillId="0" borderId="34" xfId="0" applyNumberFormat="1" applyFont="1" applyFill="1" applyBorder="1" applyAlignment="1">
      <alignment horizontal="center" vertical="center" wrapText="1"/>
    </xf>
    <xf numFmtId="2" fontId="1" fillId="0" borderId="33" xfId="0" applyNumberFormat="1" applyFont="1" applyFill="1" applyBorder="1" applyAlignment="1">
      <alignment horizontal="center" vertical="center" wrapText="1"/>
    </xf>
    <xf numFmtId="0" fontId="1" fillId="0" borderId="33" xfId="0" applyNumberFormat="1" applyFont="1" applyFill="1" applyBorder="1" applyAlignment="1">
      <alignment horizontal="center" vertical="center" wrapText="1"/>
    </xf>
    <xf numFmtId="4" fontId="9" fillId="0" borderId="35" xfId="0" applyNumberFormat="1" applyFont="1" applyFill="1" applyBorder="1" applyAlignment="1">
      <alignment horizontal="center" vertical="center" wrapText="1"/>
    </xf>
    <xf numFmtId="4" fontId="9" fillId="0" borderId="36" xfId="0" applyNumberFormat="1" applyFont="1" applyFill="1" applyBorder="1" applyAlignment="1">
      <alignment horizontal="center" vertical="center" wrapText="1"/>
    </xf>
    <xf numFmtId="4" fontId="9" fillId="4" borderId="1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4" fontId="9" fillId="4" borderId="20" xfId="0" applyNumberFormat="1" applyFont="1" applyFill="1" applyBorder="1" applyAlignment="1">
      <alignment horizontal="center" vertical="center" wrapText="1"/>
    </xf>
    <xf numFmtId="4" fontId="9" fillId="4" borderId="2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9" fillId="12" borderId="37" xfId="0" applyNumberFormat="1" applyFont="1" applyFill="1" applyBorder="1" applyAlignment="1">
      <alignment horizontal="center" vertical="center" wrapText="1"/>
    </xf>
    <xf numFmtId="4" fontId="9" fillId="10" borderId="37" xfId="0" applyNumberFormat="1" applyFont="1" applyFill="1" applyBorder="1" applyAlignment="1">
      <alignment horizontal="center" vertical="center" wrapText="1"/>
    </xf>
    <xf numFmtId="3" fontId="1" fillId="0" borderId="38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166" fontId="1" fillId="0" borderId="5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4" fontId="9" fillId="0" borderId="39" xfId="0" applyNumberFormat="1" applyFont="1" applyFill="1" applyBorder="1" applyAlignment="1">
      <alignment horizontal="center" vertical="center" wrapText="1"/>
    </xf>
    <xf numFmtId="4" fontId="9" fillId="4" borderId="24" xfId="0" applyNumberFormat="1" applyFont="1" applyFill="1" applyBorder="1" applyAlignment="1">
      <alignment horizontal="center" vertical="center" wrapText="1"/>
    </xf>
    <xf numFmtId="4" fontId="9" fillId="12" borderId="40" xfId="0" applyNumberFormat="1" applyFont="1" applyFill="1" applyBorder="1" applyAlignment="1">
      <alignment horizontal="center" vertical="center" wrapText="1"/>
    </xf>
    <xf numFmtId="4" fontId="9" fillId="10" borderId="40" xfId="0" applyNumberFormat="1" applyFont="1" applyFill="1" applyBorder="1" applyAlignment="1">
      <alignment horizontal="center" vertical="center" wrapText="1"/>
    </xf>
    <xf numFmtId="16" fontId="4" fillId="14" borderId="32" xfId="0" applyNumberFormat="1" applyFont="1" applyFill="1" applyBorder="1" applyAlignment="1">
      <alignment horizontal="center" vertical="center" wrapText="1"/>
    </xf>
    <xf numFmtId="3" fontId="1" fillId="14" borderId="38" xfId="0" applyNumberFormat="1" applyFont="1" applyFill="1" applyBorder="1" applyAlignment="1">
      <alignment horizontal="center" vertical="center" wrapText="1"/>
    </xf>
    <xf numFmtId="4" fontId="1" fillId="14" borderId="2" xfId="0" applyNumberFormat="1" applyFont="1" applyFill="1" applyBorder="1" applyAlignment="1">
      <alignment horizontal="center" vertical="center" wrapText="1"/>
    </xf>
    <xf numFmtId="4" fontId="1" fillId="14" borderId="5" xfId="0" applyNumberFormat="1" applyFont="1" applyFill="1" applyBorder="1" applyAlignment="1">
      <alignment horizontal="center" vertical="center" wrapText="1"/>
    </xf>
    <xf numFmtId="166" fontId="1" fillId="14" borderId="5" xfId="0" applyNumberFormat="1" applyFont="1" applyFill="1" applyBorder="1" applyAlignment="1">
      <alignment horizontal="center" vertical="center" wrapText="1"/>
    </xf>
    <xf numFmtId="2" fontId="1" fillId="14" borderId="2" xfId="0" applyNumberFormat="1" applyFont="1" applyFill="1" applyBorder="1" applyAlignment="1">
      <alignment horizontal="center" vertical="center" wrapText="1"/>
    </xf>
    <xf numFmtId="0" fontId="1" fillId="14" borderId="2" xfId="0" applyNumberFormat="1" applyFont="1" applyFill="1" applyBorder="1" applyAlignment="1">
      <alignment horizontal="center" vertical="center" wrapText="1"/>
    </xf>
    <xf numFmtId="4" fontId="9" fillId="14" borderId="4" xfId="0" applyNumberFormat="1" applyFont="1" applyFill="1" applyBorder="1" applyAlignment="1">
      <alignment horizontal="center" vertical="center" wrapText="1"/>
    </xf>
    <xf numFmtId="4" fontId="9" fillId="14" borderId="39" xfId="0" applyNumberFormat="1" applyFont="1" applyFill="1" applyBorder="1" applyAlignment="1">
      <alignment horizontal="center" vertical="center" wrapText="1"/>
    </xf>
    <xf numFmtId="0" fontId="1" fillId="14" borderId="7" xfId="0" applyNumberFormat="1" applyFont="1" applyFill="1" applyBorder="1" applyAlignment="1">
      <alignment horizontal="center" vertical="center" wrapText="1"/>
    </xf>
    <xf numFmtId="4" fontId="9" fillId="14" borderId="2" xfId="0" applyNumberFormat="1" applyFont="1" applyFill="1" applyBorder="1" applyAlignment="1">
      <alignment horizontal="center" vertical="center" wrapText="1"/>
    </xf>
    <xf numFmtId="4" fontId="9" fillId="14" borderId="5" xfId="0" applyNumberFormat="1" applyFont="1" applyFill="1" applyBorder="1" applyAlignment="1">
      <alignment horizontal="center" vertical="center" wrapText="1"/>
    </xf>
    <xf numFmtId="4" fontId="1" fillId="14" borderId="4" xfId="0" applyNumberFormat="1" applyFont="1" applyFill="1" applyBorder="1" applyAlignment="1">
      <alignment horizontal="center" vertical="center" wrapText="1"/>
    </xf>
    <xf numFmtId="0" fontId="1" fillId="0" borderId="38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16" fontId="4" fillId="0" borderId="5" xfId="0" applyNumberFormat="1" applyFont="1" applyFill="1" applyBorder="1" applyAlignment="1">
      <alignment horizontal="center" vertical="center" wrapText="1"/>
    </xf>
    <xf numFmtId="4" fontId="9" fillId="12" borderId="41" xfId="0" applyNumberFormat="1" applyFont="1" applyFill="1" applyBorder="1" applyAlignment="1">
      <alignment horizontal="center" vertical="center" wrapText="1"/>
    </xf>
    <xf numFmtId="4" fontId="9" fillId="10" borderId="41" xfId="0" applyNumberFormat="1" applyFont="1" applyFill="1" applyBorder="1" applyAlignment="1">
      <alignment horizontal="center" vertical="center" wrapText="1"/>
    </xf>
    <xf numFmtId="16" fontId="4" fillId="14" borderId="5" xfId="0" applyNumberFormat="1" applyFont="1" applyFill="1" applyBorder="1" applyAlignment="1">
      <alignment horizontal="center" vertical="center" wrapText="1"/>
    </xf>
    <xf numFmtId="0" fontId="1" fillId="14" borderId="38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12" borderId="42" xfId="0" applyNumberFormat="1" applyFont="1" applyFill="1" applyBorder="1" applyAlignment="1">
      <alignment horizontal="center" vertical="center" wrapText="1"/>
    </xf>
    <xf numFmtId="4" fontId="9" fillId="10" borderId="42" xfId="0" applyNumberFormat="1" applyFont="1" applyFill="1" applyBorder="1" applyAlignment="1">
      <alignment horizontal="center" vertical="center" wrapText="1"/>
    </xf>
    <xf numFmtId="0" fontId="1" fillId="0" borderId="43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4" fontId="9" fillId="0" borderId="9" xfId="0" applyNumberFormat="1" applyFont="1" applyFill="1" applyBorder="1" applyAlignment="1">
      <alignment horizontal="center" vertical="center" wrapText="1"/>
    </xf>
    <xf numFmtId="4" fontId="9" fillId="4" borderId="44" xfId="0" applyNumberFormat="1" applyFont="1" applyFill="1" applyBorder="1" applyAlignment="1">
      <alignment horizontal="center" vertical="center" wrapText="1"/>
    </xf>
    <xf numFmtId="4" fontId="9" fillId="12" borderId="45" xfId="0" applyNumberFormat="1" applyFont="1" applyFill="1" applyBorder="1" applyAlignment="1">
      <alignment horizontal="center" vertical="center" wrapText="1"/>
    </xf>
    <xf numFmtId="4" fontId="9" fillId="10" borderId="45" xfId="0" applyNumberFormat="1" applyFont="1" applyFill="1" applyBorder="1" applyAlignment="1">
      <alignment horizontal="center" vertical="center" wrapText="1"/>
    </xf>
    <xf numFmtId="0" fontId="1" fillId="0" borderId="21" xfId="0" applyNumberFormat="1" applyFont="1" applyFill="1" applyBorder="1" applyAlignment="1">
      <alignment horizontal="center" vertical="center" wrapText="1"/>
    </xf>
    <xf numFmtId="4" fontId="9" fillId="0" borderId="33" xfId="0" applyNumberFormat="1" applyFont="1" applyFill="1" applyBorder="1" applyAlignment="1">
      <alignment horizontal="center" vertical="center" wrapText="1"/>
    </xf>
    <xf numFmtId="4" fontId="9" fillId="0" borderId="34" xfId="0" applyNumberFormat="1" applyFont="1" applyFill="1" applyBorder="1" applyAlignment="1">
      <alignment horizontal="center" vertical="center" wrapText="1"/>
    </xf>
    <xf numFmtId="4" fontId="9" fillId="12" borderId="23" xfId="0" applyNumberFormat="1" applyFont="1" applyFill="1" applyBorder="1" applyAlignment="1">
      <alignment horizontal="center" vertical="center" wrapText="1"/>
    </xf>
    <xf numFmtId="4" fontId="9" fillId="10" borderId="23" xfId="0" applyNumberFormat="1" applyFont="1" applyFill="1" applyBorder="1" applyAlignment="1">
      <alignment horizontal="center" vertical="center" wrapText="1"/>
    </xf>
    <xf numFmtId="16" fontId="4" fillId="0" borderId="9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9" fillId="12" borderId="6" xfId="0" applyNumberFormat="1" applyFont="1" applyFill="1" applyBorder="1" applyAlignment="1">
      <alignment horizontal="center" vertical="center" wrapText="1"/>
    </xf>
    <xf numFmtId="4" fontId="9" fillId="10" borderId="6" xfId="0" applyNumberFormat="1" applyFont="1" applyFill="1" applyBorder="1" applyAlignment="1">
      <alignment horizontal="center" vertical="center" wrapText="1"/>
    </xf>
    <xf numFmtId="16" fontId="4" fillId="0" borderId="2" xfId="0" applyNumberFormat="1" applyFont="1" applyFill="1" applyBorder="1" applyAlignment="1">
      <alignment horizontal="center" vertical="center" wrapText="1"/>
    </xf>
    <xf numFmtId="4" fontId="9" fillId="12" borderId="2" xfId="0" applyNumberFormat="1" applyFont="1" applyFill="1" applyBorder="1" applyAlignment="1">
      <alignment horizontal="center" vertical="center" wrapText="1"/>
    </xf>
    <xf numFmtId="4" fontId="9" fillId="1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" fontId="4" fillId="14" borderId="46" xfId="0" applyNumberFormat="1" applyFont="1" applyFill="1" applyBorder="1" applyAlignment="1">
      <alignment horizontal="center" vertical="center" wrapText="1"/>
    </xf>
    <xf numFmtId="0" fontId="1" fillId="14" borderId="8" xfId="0" applyNumberFormat="1" applyFont="1" applyFill="1" applyBorder="1" applyAlignment="1">
      <alignment horizontal="center" vertical="center" wrapText="1"/>
    </xf>
    <xf numFmtId="4" fontId="1" fillId="14" borderId="8" xfId="0" applyNumberFormat="1" applyFont="1" applyFill="1" applyBorder="1" applyAlignment="1">
      <alignment horizontal="center" vertical="center" wrapText="1"/>
    </xf>
    <xf numFmtId="4" fontId="1" fillId="14" borderId="47" xfId="0" applyNumberFormat="1" applyFont="1" applyFill="1" applyBorder="1" applyAlignment="1">
      <alignment horizontal="center" vertical="center" wrapText="1"/>
    </xf>
    <xf numFmtId="2" fontId="1" fillId="14" borderId="8" xfId="0" applyNumberFormat="1" applyFont="1" applyFill="1" applyBorder="1" applyAlignment="1">
      <alignment horizontal="center" vertical="center" wrapText="1"/>
    </xf>
    <xf numFmtId="4" fontId="9" fillId="14" borderId="8" xfId="0" applyNumberFormat="1" applyFont="1" applyFill="1" applyBorder="1" applyAlignment="1">
      <alignment horizontal="center" vertical="center" wrapText="1"/>
    </xf>
    <xf numFmtId="4" fontId="9" fillId="14" borderId="3" xfId="0" applyNumberFormat="1" applyFont="1" applyFill="1" applyBorder="1" applyAlignment="1">
      <alignment horizontal="center" vertical="center" wrapText="1"/>
    </xf>
    <xf numFmtId="0" fontId="1" fillId="14" borderId="46" xfId="0" applyNumberFormat="1" applyFont="1" applyFill="1" applyBorder="1" applyAlignment="1">
      <alignment horizontal="center" vertical="center" wrapText="1"/>
    </xf>
    <xf numFmtId="4" fontId="9" fillId="14" borderId="47" xfId="0" applyNumberFormat="1" applyFont="1" applyFill="1" applyBorder="1" applyAlignment="1">
      <alignment horizontal="center" vertical="center" wrapText="1"/>
    </xf>
    <xf numFmtId="4" fontId="9" fillId="12" borderId="48" xfId="0" applyNumberFormat="1" applyFont="1" applyFill="1" applyBorder="1" applyAlignment="1">
      <alignment horizontal="center" vertical="center" wrapText="1"/>
    </xf>
    <xf numFmtId="4" fontId="9" fillId="10" borderId="48" xfId="0" applyNumberFormat="1" applyFont="1" applyFill="1" applyBorder="1" applyAlignment="1">
      <alignment horizontal="center" vertical="center" wrapText="1"/>
    </xf>
    <xf numFmtId="16" fontId="4" fillId="14" borderId="38" xfId="0" applyNumberFormat="1" applyFont="1" applyFill="1" applyBorder="1" applyAlignment="1">
      <alignment horizontal="center" vertical="center" wrapText="1"/>
    </xf>
    <xf numFmtId="4" fontId="1" fillId="14" borderId="6" xfId="0" applyNumberFormat="1" applyFont="1" applyFill="1" applyBorder="1" applyAlignment="1">
      <alignment horizontal="center" vertical="center" wrapText="1"/>
    </xf>
    <xf numFmtId="4" fontId="9" fillId="14" borderId="6" xfId="0" applyNumberFormat="1" applyFont="1" applyFill="1" applyBorder="1" applyAlignment="1">
      <alignment horizontal="center" vertical="center" wrapText="1"/>
    </xf>
    <xf numFmtId="16" fontId="4" fillId="0" borderId="38" xfId="0" applyNumberFormat="1" applyFont="1" applyFill="1" applyBorder="1" applyAlignment="1">
      <alignment horizontal="center" vertical="center" wrapText="1"/>
    </xf>
    <xf numFmtId="16" fontId="4" fillId="0" borderId="43" xfId="0" applyNumberFormat="1" applyFont="1" applyFill="1" applyBorder="1" applyAlignment="1">
      <alignment horizontal="center" vertical="center" wrapText="1"/>
    </xf>
    <xf numFmtId="16" fontId="4" fillId="0" borderId="49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47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4" fontId="9" fillId="0" borderId="8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0" fontId="1" fillId="0" borderId="46" xfId="0" applyNumberFormat="1" applyFont="1" applyFill="1" applyBorder="1" applyAlignment="1">
      <alignment horizontal="center" vertical="center" wrapText="1"/>
    </xf>
    <xf numFmtId="4" fontId="9" fillId="0" borderId="47" xfId="0" applyNumberFormat="1" applyFont="1" applyFill="1" applyBorder="1" applyAlignment="1">
      <alignment horizontal="center" vertical="center" wrapText="1"/>
    </xf>
    <xf numFmtId="16" fontId="4" fillId="0" borderId="50" xfId="0" applyNumberFormat="1" applyFont="1" applyFill="1" applyBorder="1" applyAlignment="1">
      <alignment horizontal="center" vertical="center" wrapText="1"/>
    </xf>
    <xf numFmtId="16" fontId="4" fillId="0" borderId="6" xfId="0" applyNumberFormat="1" applyFont="1" applyFill="1" applyBorder="1" applyAlignment="1">
      <alignment horizontal="center" vertical="center" wrapText="1"/>
    </xf>
    <xf numFmtId="4" fontId="9" fillId="4" borderId="19" xfId="0" applyNumberFormat="1" applyFont="1" applyFill="1" applyBorder="1" applyAlignment="1">
      <alignment horizontal="center" vertical="center" wrapText="1"/>
    </xf>
    <xf numFmtId="4" fontId="9" fillId="15" borderId="2" xfId="0" applyNumberFormat="1" applyFont="1" applyFill="1" applyBorder="1" applyAlignment="1">
      <alignment horizontal="center" vertical="center" wrapText="1"/>
    </xf>
    <xf numFmtId="4" fontId="9" fillId="15" borderId="20" xfId="0" applyNumberFormat="1" applyFont="1" applyFill="1" applyBorder="1" applyAlignment="1">
      <alignment horizontal="center" vertical="center" wrapText="1"/>
    </xf>
    <xf numFmtId="4" fontId="9" fillId="4" borderId="5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Border="1"/>
    <xf numFmtId="165" fontId="4" fillId="14" borderId="2" xfId="0" applyNumberFormat="1" applyFont="1" applyFill="1" applyBorder="1"/>
    <xf numFmtId="4" fontId="9" fillId="13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16" borderId="2" xfId="0" applyNumberFormat="1" applyFont="1" applyFill="1" applyBorder="1" applyAlignment="1">
      <alignment horizontal="center" vertical="center" wrapText="1"/>
    </xf>
    <xf numFmtId="0" fontId="1" fillId="16" borderId="38" xfId="0" applyNumberFormat="1" applyFont="1" applyFill="1" applyBorder="1" applyAlignment="1">
      <alignment horizontal="center" vertical="center" wrapText="1"/>
    </xf>
    <xf numFmtId="4" fontId="1" fillId="16" borderId="2" xfId="0" applyNumberFormat="1" applyFont="1" applyFill="1" applyBorder="1" applyAlignment="1">
      <alignment horizontal="center" vertical="center" wrapText="1"/>
    </xf>
    <xf numFmtId="4" fontId="1" fillId="16" borderId="8" xfId="0" applyNumberFormat="1" applyFont="1" applyFill="1" applyBorder="1" applyAlignment="1">
      <alignment horizontal="center" vertical="center" wrapText="1"/>
    </xf>
    <xf numFmtId="1" fontId="1" fillId="16" borderId="2" xfId="0" applyNumberFormat="1" applyFont="1" applyFill="1" applyBorder="1" applyAlignment="1">
      <alignment horizontal="center" vertical="center" wrapText="1"/>
    </xf>
    <xf numFmtId="4" fontId="9" fillId="16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10" borderId="0" xfId="0" applyFont="1" applyFill="1" applyAlignment="1">
      <alignment horizontal="center" vertical="center" wrapText="1"/>
    </xf>
    <xf numFmtId="0" fontId="13" fillId="0" borderId="0" xfId="0" applyFont="1"/>
    <xf numFmtId="0" fontId="2" fillId="16" borderId="0" xfId="0" applyFont="1" applyFill="1" applyAlignment="1">
      <alignment horizontal="center" vertical="center" wrapText="1"/>
    </xf>
    <xf numFmtId="0" fontId="2" fillId="8" borderId="28" xfId="0" applyFont="1" applyFill="1" applyBorder="1" applyAlignment="1">
      <alignment horizontal="center" vertical="center" wrapText="1"/>
    </xf>
    <xf numFmtId="0" fontId="2" fillId="9" borderId="28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1">
    <dxf>
      <fill>
        <patternFill>
          <bgColor indexed="5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FF66FF"/>
      <color rgb="FFFFFF99"/>
      <color rgb="FFFF9900"/>
      <color rgb="FFCCFFFF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86;&#1089;&#1090;&#1072;&#1090;&#1082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и"/>
      <sheetName val="Склад"/>
      <sheetName val="Проплаты"/>
      <sheetName val="Линде Газ"/>
      <sheetName val="Баллоны"/>
      <sheetName val="Смолы"/>
      <sheetName val="Шпат"/>
      <sheetName val="Чугун,Оксид"/>
      <sheetName val="Вставки"/>
      <sheetName val="Диметил"/>
      <sheetName val="Доверенности"/>
      <sheetName val="элграф 2"/>
      <sheetName val="элграф"/>
      <sheetName val="Пластины"/>
      <sheetName val="электроды"/>
      <sheetName val="АОМ"/>
      <sheetName val="Водители"/>
      <sheetName val="Поставщики"/>
      <sheetName val="Телефоны"/>
      <sheetName val="Справка"/>
      <sheetName val="литье KW-3 (ц.108) "/>
      <sheetName val="литье (ц.195)"/>
    </sheetNames>
    <sheetDataSet>
      <sheetData sheetId="0">
        <row r="179">
          <cell r="AM179">
            <v>3.2</v>
          </cell>
          <cell r="AQ179">
            <v>3.2</v>
          </cell>
        </row>
        <row r="183">
          <cell r="BZ183">
            <v>5.5</v>
          </cell>
          <cell r="CE183">
            <v>1.29</v>
          </cell>
          <cell r="CF183">
            <v>1.06</v>
          </cell>
        </row>
        <row r="184">
          <cell r="AM184">
            <v>2.2000000000000002</v>
          </cell>
          <cell r="AQ184">
            <v>2.2000000000000002</v>
          </cell>
        </row>
        <row r="189">
          <cell r="BZ189">
            <v>11.5</v>
          </cell>
          <cell r="CE189">
            <v>3.0710000000000002</v>
          </cell>
          <cell r="CF189">
            <v>0.53</v>
          </cell>
        </row>
        <row r="192">
          <cell r="AM192">
            <v>4.4000000000000004</v>
          </cell>
          <cell r="AQ192">
            <v>4.4000000000000004</v>
          </cell>
        </row>
        <row r="194">
          <cell r="CE194">
            <v>2</v>
          </cell>
        </row>
        <row r="197">
          <cell r="BZ197">
            <v>9</v>
          </cell>
          <cell r="CE197">
            <v>4.0880000000000001</v>
          </cell>
        </row>
        <row r="200">
          <cell r="AM200">
            <v>4.4000000000000004</v>
          </cell>
          <cell r="AQ200">
            <v>4.4000000000000004</v>
          </cell>
        </row>
        <row r="201">
          <cell r="CE201">
            <v>1.504</v>
          </cell>
        </row>
        <row r="204">
          <cell r="BZ204">
            <v>13</v>
          </cell>
          <cell r="CE204">
            <v>5.0679999999999996</v>
          </cell>
        </row>
        <row r="207">
          <cell r="AM207">
            <v>2.6</v>
          </cell>
          <cell r="AQ207">
            <v>2.6</v>
          </cell>
        </row>
      </sheetData>
      <sheetData sheetId="1">
        <row r="29">
          <cell r="AQ29">
            <v>10.5</v>
          </cell>
        </row>
      </sheetData>
      <sheetData sheetId="2">
        <row r="170">
          <cell r="Z170">
            <v>17381</v>
          </cell>
          <cell r="AA170">
            <v>10000</v>
          </cell>
        </row>
        <row r="173">
          <cell r="G173">
            <v>120000</v>
          </cell>
        </row>
        <row r="174">
          <cell r="G174">
            <v>130000</v>
          </cell>
        </row>
        <row r="175">
          <cell r="G175">
            <v>130000</v>
          </cell>
          <cell r="J175">
            <v>60000</v>
          </cell>
        </row>
        <row r="176">
          <cell r="G176">
            <v>100000</v>
          </cell>
          <cell r="J176">
            <v>50000</v>
          </cell>
        </row>
        <row r="177">
          <cell r="G177">
            <v>130000</v>
          </cell>
          <cell r="J177">
            <v>50000</v>
          </cell>
        </row>
        <row r="180">
          <cell r="F180">
            <v>25000</v>
          </cell>
          <cell r="G180">
            <v>130000</v>
          </cell>
          <cell r="J180">
            <v>50000</v>
          </cell>
        </row>
        <row r="181">
          <cell r="F181">
            <v>25000</v>
          </cell>
          <cell r="G181">
            <v>100000</v>
          </cell>
          <cell r="J181">
            <v>60000</v>
          </cell>
        </row>
        <row r="182">
          <cell r="F182">
            <v>20000</v>
          </cell>
          <cell r="G182">
            <v>50000</v>
          </cell>
          <cell r="J182">
            <v>50000</v>
          </cell>
        </row>
        <row r="183">
          <cell r="F183">
            <v>50000</v>
          </cell>
          <cell r="G183">
            <v>50000</v>
          </cell>
          <cell r="J183">
            <v>50000</v>
          </cell>
        </row>
        <row r="184">
          <cell r="F184">
            <v>31515</v>
          </cell>
          <cell r="G184">
            <v>150000</v>
          </cell>
          <cell r="J184">
            <v>75000</v>
          </cell>
        </row>
        <row r="187">
          <cell r="G187">
            <v>150000</v>
          </cell>
          <cell r="J187">
            <v>50000</v>
          </cell>
        </row>
        <row r="188">
          <cell r="G188">
            <v>100000</v>
          </cell>
          <cell r="J188">
            <v>50000</v>
          </cell>
        </row>
        <row r="189">
          <cell r="G189">
            <v>50000</v>
          </cell>
          <cell r="J189">
            <v>50000</v>
          </cell>
        </row>
        <row r="190">
          <cell r="J190">
            <v>50000</v>
          </cell>
        </row>
        <row r="194">
          <cell r="F194">
            <v>30000</v>
          </cell>
          <cell r="G194">
            <v>75000</v>
          </cell>
          <cell r="J194">
            <v>150000</v>
          </cell>
        </row>
        <row r="195">
          <cell r="F195">
            <v>25000</v>
          </cell>
          <cell r="G195">
            <v>45000</v>
          </cell>
          <cell r="J195">
            <v>40000</v>
          </cell>
        </row>
        <row r="196">
          <cell r="G196">
            <v>70000</v>
          </cell>
          <cell r="J196">
            <v>60000</v>
          </cell>
        </row>
        <row r="197">
          <cell r="G197">
            <v>50000</v>
          </cell>
          <cell r="J197">
            <v>45000</v>
          </cell>
        </row>
        <row r="198">
          <cell r="J198">
            <v>45000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/>
  </sheetViews>
  <sheetFormatPr defaultRowHeight="11.25" x14ac:dyDescent="0.2"/>
  <cols>
    <col min="1" max="1" width="20.5" bestFit="1" customWidth="1"/>
  </cols>
  <sheetData>
    <row r="1" spans="1:1" ht="15" x14ac:dyDescent="0.2">
      <c r="A1" s="214" t="s">
        <v>3</v>
      </c>
    </row>
    <row r="2" spans="1:1" ht="15" x14ac:dyDescent="0.2">
      <c r="A2" s="214" t="s">
        <v>4</v>
      </c>
    </row>
    <row r="3" spans="1:1" ht="15" x14ac:dyDescent="0.2">
      <c r="A3" s="214" t="s">
        <v>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BQ14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BI1" sqref="BI1:BQ1"/>
    </sheetView>
  </sheetViews>
  <sheetFormatPr defaultRowHeight="12.75" outlineLevelCol="1" x14ac:dyDescent="0.2"/>
  <cols>
    <col min="1" max="1" width="6.1640625" style="206" bestFit="1" customWidth="1"/>
    <col min="2" max="2" width="4" style="36" customWidth="1"/>
    <col min="3" max="3" width="8.1640625" style="36" bestFit="1" customWidth="1"/>
    <col min="4" max="4" width="6" style="36" customWidth="1"/>
    <col min="5" max="5" width="10.1640625" style="36" bestFit="1" customWidth="1"/>
    <col min="6" max="6" width="4.5" style="36" customWidth="1"/>
    <col min="7" max="7" width="8.1640625" style="36" bestFit="1" customWidth="1"/>
    <col min="8" max="8" width="10.1640625" style="36" bestFit="1" customWidth="1"/>
    <col min="9" max="9" width="4.33203125" style="207" hidden="1" customWidth="1" outlineLevel="1"/>
    <col min="10" max="10" width="8" style="208" hidden="1" customWidth="1" outlineLevel="1"/>
    <col min="11" max="11" width="7.1640625" style="208" hidden="1" customWidth="1" outlineLevel="1"/>
    <col min="12" max="12" width="5.83203125" style="207" hidden="1" customWidth="1" outlineLevel="1"/>
    <col min="13" max="13" width="4.33203125" style="208" hidden="1" customWidth="1" outlineLevel="1"/>
    <col min="14" max="14" width="5.33203125" style="208" hidden="1" customWidth="1" outlineLevel="1"/>
    <col min="15" max="15" width="11.33203125" style="36" customWidth="1" collapsed="1"/>
    <col min="16" max="16" width="13.33203125" style="36" bestFit="1" customWidth="1"/>
    <col min="17" max="17" width="14" style="209" bestFit="1" customWidth="1"/>
    <col min="18" max="18" width="4.33203125" style="207" hidden="1" customWidth="1" outlineLevel="1"/>
    <col min="19" max="19" width="7.1640625" style="208" hidden="1" customWidth="1" outlineLevel="1"/>
    <col min="20" max="20" width="10.1640625" style="208" hidden="1" customWidth="1" outlineLevel="1"/>
    <col min="21" max="21" width="6.6640625" style="207" hidden="1" customWidth="1" outlineLevel="1"/>
    <col min="22" max="22" width="5.6640625" style="208" hidden="1" customWidth="1" outlineLevel="1"/>
    <col min="23" max="23" width="8.83203125" style="208" hidden="1" customWidth="1" outlineLevel="1"/>
    <col min="24" max="25" width="11.33203125" style="36" hidden="1" customWidth="1" outlineLevel="1"/>
    <col min="26" max="26" width="12.5" style="210" customWidth="1" collapsed="1"/>
    <col min="27" max="27" width="4.33203125" style="207" hidden="1" customWidth="1" outlineLevel="1"/>
    <col min="28" max="28" width="4.33203125" style="208" hidden="1" customWidth="1" outlineLevel="1"/>
    <col min="29" max="29" width="8" style="208" hidden="1" customWidth="1" outlineLevel="1"/>
    <col min="30" max="30" width="4.33203125" style="207" hidden="1" customWidth="1" outlineLevel="1"/>
    <col min="31" max="31" width="4.33203125" style="208" hidden="1" customWidth="1" outlineLevel="1"/>
    <col min="32" max="32" width="8" style="208" hidden="1" customWidth="1" outlineLevel="1"/>
    <col min="33" max="33" width="4.33203125" style="207" hidden="1" customWidth="1" outlineLevel="1"/>
    <col min="34" max="34" width="4.33203125" style="208" hidden="1" customWidth="1" outlineLevel="1"/>
    <col min="35" max="35" width="8" style="208" hidden="1" customWidth="1" outlineLevel="1"/>
    <col min="36" max="36" width="4.33203125" style="207" hidden="1" customWidth="1" outlineLevel="1"/>
    <col min="37" max="37" width="4.33203125" style="208" hidden="1" customWidth="1" outlineLevel="1"/>
    <col min="38" max="38" width="8.83203125" style="208" hidden="1" customWidth="1" outlineLevel="1"/>
    <col min="39" max="39" width="10.1640625" style="36" hidden="1" customWidth="1" outlineLevel="1"/>
    <col min="40" max="40" width="11.33203125" style="36" hidden="1" customWidth="1" outlineLevel="1"/>
    <col min="41" max="41" width="13.1640625" style="211" customWidth="1" collapsed="1"/>
    <col min="42" max="42" width="6.6640625" style="36" customWidth="1"/>
    <col min="43" max="43" width="11.6640625" style="36" customWidth="1"/>
    <col min="44" max="44" width="10.1640625" style="36" bestFit="1" customWidth="1"/>
    <col min="45" max="45" width="6.6640625" style="36" bestFit="1" customWidth="1"/>
    <col min="46" max="46" width="10.1640625" style="36" bestFit="1" customWidth="1"/>
    <col min="47" max="47" width="5.83203125" style="36" hidden="1" customWidth="1" outlineLevel="1"/>
    <col min="48" max="48" width="9.1640625" style="36" hidden="1" customWidth="1" outlineLevel="1"/>
    <col min="49" max="49" width="10.1640625" style="36" hidden="1" customWidth="1" outlineLevel="1"/>
    <col min="50" max="50" width="5.83203125" style="36" hidden="1" customWidth="1" outlineLevel="1"/>
    <col min="51" max="51" width="5.33203125" style="36" hidden="1" customWidth="1" outlineLevel="1"/>
    <col min="52" max="52" width="5.83203125" style="36" hidden="1" customWidth="1" outlineLevel="1" collapsed="1"/>
    <col min="53" max="54" width="9.1640625" style="36" hidden="1" customWidth="1" outlineLevel="1"/>
    <col min="55" max="55" width="5.83203125" style="36" hidden="1" customWidth="1" outlineLevel="1"/>
    <col min="56" max="57" width="9.1640625" style="36" hidden="1" customWidth="1" outlineLevel="1"/>
    <col min="58" max="58" width="13.33203125" style="212" bestFit="1" customWidth="1" collapsed="1"/>
    <col min="59" max="59" width="11.5" style="212" bestFit="1" customWidth="1"/>
    <col min="60" max="60" width="14" style="36" bestFit="1" customWidth="1"/>
    <col min="61" max="61" width="6.6640625" style="36" customWidth="1"/>
    <col min="62" max="62" width="11.6640625" style="36" customWidth="1"/>
    <col min="63" max="63" width="10.1640625" style="36" bestFit="1" customWidth="1"/>
    <col min="64" max="64" width="5.83203125" style="36" customWidth="1" collapsed="1"/>
    <col min="65" max="66" width="9.1640625" style="36" customWidth="1"/>
    <col min="67" max="68" width="13.1640625" style="212" customWidth="1"/>
    <col min="69" max="69" width="13.1640625" style="213" customWidth="1"/>
    <col min="70" max="256" width="9.33203125" style="36"/>
    <col min="257" max="257" width="6.1640625" style="36" bestFit="1" customWidth="1"/>
    <col min="258" max="258" width="4" style="36" customWidth="1"/>
    <col min="259" max="259" width="8.1640625" style="36" bestFit="1" customWidth="1"/>
    <col min="260" max="260" width="6" style="36" customWidth="1"/>
    <col min="261" max="261" width="10.1640625" style="36" bestFit="1" customWidth="1"/>
    <col min="262" max="262" width="4.5" style="36" customWidth="1"/>
    <col min="263" max="263" width="8.1640625" style="36" bestFit="1" customWidth="1"/>
    <col min="264" max="264" width="10.1640625" style="36" bestFit="1" customWidth="1"/>
    <col min="265" max="270" width="0" style="36" hidden="1" customWidth="1"/>
    <col min="271" max="271" width="11.33203125" style="36" customWidth="1"/>
    <col min="272" max="272" width="13.33203125" style="36" bestFit="1" customWidth="1"/>
    <col min="273" max="273" width="14" style="36" bestFit="1" customWidth="1"/>
    <col min="274" max="281" width="0" style="36" hidden="1" customWidth="1"/>
    <col min="282" max="282" width="12.5" style="36" customWidth="1"/>
    <col min="283" max="296" width="0" style="36" hidden="1" customWidth="1"/>
    <col min="297" max="297" width="13.1640625" style="36" customWidth="1"/>
    <col min="298" max="298" width="6.6640625" style="36" customWidth="1"/>
    <col min="299" max="299" width="11.6640625" style="36" customWidth="1"/>
    <col min="300" max="300" width="10.1640625" style="36" bestFit="1" customWidth="1"/>
    <col min="301" max="301" width="6.6640625" style="36" bestFit="1" customWidth="1"/>
    <col min="302" max="302" width="10.1640625" style="36" bestFit="1" customWidth="1"/>
    <col min="303" max="313" width="0" style="36" hidden="1" customWidth="1"/>
    <col min="314" max="314" width="13.33203125" style="36" bestFit="1" customWidth="1"/>
    <col min="315" max="315" width="11.5" style="36" bestFit="1" customWidth="1"/>
    <col min="316" max="316" width="14" style="36" bestFit="1" customWidth="1"/>
    <col min="317" max="317" width="6.6640625" style="36" customWidth="1"/>
    <col min="318" max="318" width="11.6640625" style="36" customWidth="1"/>
    <col min="319" max="319" width="10.1640625" style="36" bestFit="1" customWidth="1"/>
    <col min="320" max="320" width="5.83203125" style="36" customWidth="1"/>
    <col min="321" max="322" width="9.1640625" style="36" customWidth="1"/>
    <col min="323" max="325" width="13.1640625" style="36" customWidth="1"/>
    <col min="326" max="512" width="9.33203125" style="36"/>
    <col min="513" max="513" width="6.1640625" style="36" bestFit="1" customWidth="1"/>
    <col min="514" max="514" width="4" style="36" customWidth="1"/>
    <col min="515" max="515" width="8.1640625" style="36" bestFit="1" customWidth="1"/>
    <col min="516" max="516" width="6" style="36" customWidth="1"/>
    <col min="517" max="517" width="10.1640625" style="36" bestFit="1" customWidth="1"/>
    <col min="518" max="518" width="4.5" style="36" customWidth="1"/>
    <col min="519" max="519" width="8.1640625" style="36" bestFit="1" customWidth="1"/>
    <col min="520" max="520" width="10.1640625" style="36" bestFit="1" customWidth="1"/>
    <col min="521" max="526" width="0" style="36" hidden="1" customWidth="1"/>
    <col min="527" max="527" width="11.33203125" style="36" customWidth="1"/>
    <col min="528" max="528" width="13.33203125" style="36" bestFit="1" customWidth="1"/>
    <col min="529" max="529" width="14" style="36" bestFit="1" customWidth="1"/>
    <col min="530" max="537" width="0" style="36" hidden="1" customWidth="1"/>
    <col min="538" max="538" width="12.5" style="36" customWidth="1"/>
    <col min="539" max="552" width="0" style="36" hidden="1" customWidth="1"/>
    <col min="553" max="553" width="13.1640625" style="36" customWidth="1"/>
    <col min="554" max="554" width="6.6640625" style="36" customWidth="1"/>
    <col min="555" max="555" width="11.6640625" style="36" customWidth="1"/>
    <col min="556" max="556" width="10.1640625" style="36" bestFit="1" customWidth="1"/>
    <col min="557" max="557" width="6.6640625" style="36" bestFit="1" customWidth="1"/>
    <col min="558" max="558" width="10.1640625" style="36" bestFit="1" customWidth="1"/>
    <col min="559" max="569" width="0" style="36" hidden="1" customWidth="1"/>
    <col min="570" max="570" width="13.33203125" style="36" bestFit="1" customWidth="1"/>
    <col min="571" max="571" width="11.5" style="36" bestFit="1" customWidth="1"/>
    <col min="572" max="572" width="14" style="36" bestFit="1" customWidth="1"/>
    <col min="573" max="573" width="6.6640625" style="36" customWidth="1"/>
    <col min="574" max="574" width="11.6640625" style="36" customWidth="1"/>
    <col min="575" max="575" width="10.1640625" style="36" bestFit="1" customWidth="1"/>
    <col min="576" max="576" width="5.83203125" style="36" customWidth="1"/>
    <col min="577" max="578" width="9.1640625" style="36" customWidth="1"/>
    <col min="579" max="581" width="13.1640625" style="36" customWidth="1"/>
    <col min="582" max="768" width="9.33203125" style="36"/>
    <col min="769" max="769" width="6.1640625" style="36" bestFit="1" customWidth="1"/>
    <col min="770" max="770" width="4" style="36" customWidth="1"/>
    <col min="771" max="771" width="8.1640625" style="36" bestFit="1" customWidth="1"/>
    <col min="772" max="772" width="6" style="36" customWidth="1"/>
    <col min="773" max="773" width="10.1640625" style="36" bestFit="1" customWidth="1"/>
    <col min="774" max="774" width="4.5" style="36" customWidth="1"/>
    <col min="775" max="775" width="8.1640625" style="36" bestFit="1" customWidth="1"/>
    <col min="776" max="776" width="10.1640625" style="36" bestFit="1" customWidth="1"/>
    <col min="777" max="782" width="0" style="36" hidden="1" customWidth="1"/>
    <col min="783" max="783" width="11.33203125" style="36" customWidth="1"/>
    <col min="784" max="784" width="13.33203125" style="36" bestFit="1" customWidth="1"/>
    <col min="785" max="785" width="14" style="36" bestFit="1" customWidth="1"/>
    <col min="786" max="793" width="0" style="36" hidden="1" customWidth="1"/>
    <col min="794" max="794" width="12.5" style="36" customWidth="1"/>
    <col min="795" max="808" width="0" style="36" hidden="1" customWidth="1"/>
    <col min="809" max="809" width="13.1640625" style="36" customWidth="1"/>
    <col min="810" max="810" width="6.6640625" style="36" customWidth="1"/>
    <col min="811" max="811" width="11.6640625" style="36" customWidth="1"/>
    <col min="812" max="812" width="10.1640625" style="36" bestFit="1" customWidth="1"/>
    <col min="813" max="813" width="6.6640625" style="36" bestFit="1" customWidth="1"/>
    <col min="814" max="814" width="10.1640625" style="36" bestFit="1" customWidth="1"/>
    <col min="815" max="825" width="0" style="36" hidden="1" customWidth="1"/>
    <col min="826" max="826" width="13.33203125" style="36" bestFit="1" customWidth="1"/>
    <col min="827" max="827" width="11.5" style="36" bestFit="1" customWidth="1"/>
    <col min="828" max="828" width="14" style="36" bestFit="1" customWidth="1"/>
    <col min="829" max="829" width="6.6640625" style="36" customWidth="1"/>
    <col min="830" max="830" width="11.6640625" style="36" customWidth="1"/>
    <col min="831" max="831" width="10.1640625" style="36" bestFit="1" customWidth="1"/>
    <col min="832" max="832" width="5.83203125" style="36" customWidth="1"/>
    <col min="833" max="834" width="9.1640625" style="36" customWidth="1"/>
    <col min="835" max="837" width="13.1640625" style="36" customWidth="1"/>
    <col min="838" max="1024" width="9.33203125" style="36"/>
    <col min="1025" max="1025" width="6.1640625" style="36" bestFit="1" customWidth="1"/>
    <col min="1026" max="1026" width="4" style="36" customWidth="1"/>
    <col min="1027" max="1027" width="8.1640625" style="36" bestFit="1" customWidth="1"/>
    <col min="1028" max="1028" width="6" style="36" customWidth="1"/>
    <col min="1029" max="1029" width="10.1640625" style="36" bestFit="1" customWidth="1"/>
    <col min="1030" max="1030" width="4.5" style="36" customWidth="1"/>
    <col min="1031" max="1031" width="8.1640625" style="36" bestFit="1" customWidth="1"/>
    <col min="1032" max="1032" width="10.1640625" style="36" bestFit="1" customWidth="1"/>
    <col min="1033" max="1038" width="0" style="36" hidden="1" customWidth="1"/>
    <col min="1039" max="1039" width="11.33203125" style="36" customWidth="1"/>
    <col min="1040" max="1040" width="13.33203125" style="36" bestFit="1" customWidth="1"/>
    <col min="1041" max="1041" width="14" style="36" bestFit="1" customWidth="1"/>
    <col min="1042" max="1049" width="0" style="36" hidden="1" customWidth="1"/>
    <col min="1050" max="1050" width="12.5" style="36" customWidth="1"/>
    <col min="1051" max="1064" width="0" style="36" hidden="1" customWidth="1"/>
    <col min="1065" max="1065" width="13.1640625" style="36" customWidth="1"/>
    <col min="1066" max="1066" width="6.6640625" style="36" customWidth="1"/>
    <col min="1067" max="1067" width="11.6640625" style="36" customWidth="1"/>
    <col min="1068" max="1068" width="10.1640625" style="36" bestFit="1" customWidth="1"/>
    <col min="1069" max="1069" width="6.6640625" style="36" bestFit="1" customWidth="1"/>
    <col min="1070" max="1070" width="10.1640625" style="36" bestFit="1" customWidth="1"/>
    <col min="1071" max="1081" width="0" style="36" hidden="1" customWidth="1"/>
    <col min="1082" max="1082" width="13.33203125" style="36" bestFit="1" customWidth="1"/>
    <col min="1083" max="1083" width="11.5" style="36" bestFit="1" customWidth="1"/>
    <col min="1084" max="1084" width="14" style="36" bestFit="1" customWidth="1"/>
    <col min="1085" max="1085" width="6.6640625" style="36" customWidth="1"/>
    <col min="1086" max="1086" width="11.6640625" style="36" customWidth="1"/>
    <col min="1087" max="1087" width="10.1640625" style="36" bestFit="1" customWidth="1"/>
    <col min="1088" max="1088" width="5.83203125" style="36" customWidth="1"/>
    <col min="1089" max="1090" width="9.1640625" style="36" customWidth="1"/>
    <col min="1091" max="1093" width="13.1640625" style="36" customWidth="1"/>
    <col min="1094" max="1280" width="9.33203125" style="36"/>
    <col min="1281" max="1281" width="6.1640625" style="36" bestFit="1" customWidth="1"/>
    <col min="1282" max="1282" width="4" style="36" customWidth="1"/>
    <col min="1283" max="1283" width="8.1640625" style="36" bestFit="1" customWidth="1"/>
    <col min="1284" max="1284" width="6" style="36" customWidth="1"/>
    <col min="1285" max="1285" width="10.1640625" style="36" bestFit="1" customWidth="1"/>
    <col min="1286" max="1286" width="4.5" style="36" customWidth="1"/>
    <col min="1287" max="1287" width="8.1640625" style="36" bestFit="1" customWidth="1"/>
    <col min="1288" max="1288" width="10.1640625" style="36" bestFit="1" customWidth="1"/>
    <col min="1289" max="1294" width="0" style="36" hidden="1" customWidth="1"/>
    <col min="1295" max="1295" width="11.33203125" style="36" customWidth="1"/>
    <col min="1296" max="1296" width="13.33203125" style="36" bestFit="1" customWidth="1"/>
    <col min="1297" max="1297" width="14" style="36" bestFit="1" customWidth="1"/>
    <col min="1298" max="1305" width="0" style="36" hidden="1" customWidth="1"/>
    <col min="1306" max="1306" width="12.5" style="36" customWidth="1"/>
    <col min="1307" max="1320" width="0" style="36" hidden="1" customWidth="1"/>
    <col min="1321" max="1321" width="13.1640625" style="36" customWidth="1"/>
    <col min="1322" max="1322" width="6.6640625" style="36" customWidth="1"/>
    <col min="1323" max="1323" width="11.6640625" style="36" customWidth="1"/>
    <col min="1324" max="1324" width="10.1640625" style="36" bestFit="1" customWidth="1"/>
    <col min="1325" max="1325" width="6.6640625" style="36" bestFit="1" customWidth="1"/>
    <col min="1326" max="1326" width="10.1640625" style="36" bestFit="1" customWidth="1"/>
    <col min="1327" max="1337" width="0" style="36" hidden="1" customWidth="1"/>
    <col min="1338" max="1338" width="13.33203125" style="36" bestFit="1" customWidth="1"/>
    <col min="1339" max="1339" width="11.5" style="36" bestFit="1" customWidth="1"/>
    <col min="1340" max="1340" width="14" style="36" bestFit="1" customWidth="1"/>
    <col min="1341" max="1341" width="6.6640625" style="36" customWidth="1"/>
    <col min="1342" max="1342" width="11.6640625" style="36" customWidth="1"/>
    <col min="1343" max="1343" width="10.1640625" style="36" bestFit="1" customWidth="1"/>
    <col min="1344" max="1344" width="5.83203125" style="36" customWidth="1"/>
    <col min="1345" max="1346" width="9.1640625" style="36" customWidth="1"/>
    <col min="1347" max="1349" width="13.1640625" style="36" customWidth="1"/>
    <col min="1350" max="1536" width="9.33203125" style="36"/>
    <col min="1537" max="1537" width="6.1640625" style="36" bestFit="1" customWidth="1"/>
    <col min="1538" max="1538" width="4" style="36" customWidth="1"/>
    <col min="1539" max="1539" width="8.1640625" style="36" bestFit="1" customWidth="1"/>
    <col min="1540" max="1540" width="6" style="36" customWidth="1"/>
    <col min="1541" max="1541" width="10.1640625" style="36" bestFit="1" customWidth="1"/>
    <col min="1542" max="1542" width="4.5" style="36" customWidth="1"/>
    <col min="1543" max="1543" width="8.1640625" style="36" bestFit="1" customWidth="1"/>
    <col min="1544" max="1544" width="10.1640625" style="36" bestFit="1" customWidth="1"/>
    <col min="1545" max="1550" width="0" style="36" hidden="1" customWidth="1"/>
    <col min="1551" max="1551" width="11.33203125" style="36" customWidth="1"/>
    <col min="1552" max="1552" width="13.33203125" style="36" bestFit="1" customWidth="1"/>
    <col min="1553" max="1553" width="14" style="36" bestFit="1" customWidth="1"/>
    <col min="1554" max="1561" width="0" style="36" hidden="1" customWidth="1"/>
    <col min="1562" max="1562" width="12.5" style="36" customWidth="1"/>
    <col min="1563" max="1576" width="0" style="36" hidden="1" customWidth="1"/>
    <col min="1577" max="1577" width="13.1640625" style="36" customWidth="1"/>
    <col min="1578" max="1578" width="6.6640625" style="36" customWidth="1"/>
    <col min="1579" max="1579" width="11.6640625" style="36" customWidth="1"/>
    <col min="1580" max="1580" width="10.1640625" style="36" bestFit="1" customWidth="1"/>
    <col min="1581" max="1581" width="6.6640625" style="36" bestFit="1" customWidth="1"/>
    <col min="1582" max="1582" width="10.1640625" style="36" bestFit="1" customWidth="1"/>
    <col min="1583" max="1593" width="0" style="36" hidden="1" customWidth="1"/>
    <col min="1594" max="1594" width="13.33203125" style="36" bestFit="1" customWidth="1"/>
    <col min="1595" max="1595" width="11.5" style="36" bestFit="1" customWidth="1"/>
    <col min="1596" max="1596" width="14" style="36" bestFit="1" customWidth="1"/>
    <col min="1597" max="1597" width="6.6640625" style="36" customWidth="1"/>
    <col min="1598" max="1598" width="11.6640625" style="36" customWidth="1"/>
    <col min="1599" max="1599" width="10.1640625" style="36" bestFit="1" customWidth="1"/>
    <col min="1600" max="1600" width="5.83203125" style="36" customWidth="1"/>
    <col min="1601" max="1602" width="9.1640625" style="36" customWidth="1"/>
    <col min="1603" max="1605" width="13.1640625" style="36" customWidth="1"/>
    <col min="1606" max="1792" width="9.33203125" style="36"/>
    <col min="1793" max="1793" width="6.1640625" style="36" bestFit="1" customWidth="1"/>
    <col min="1794" max="1794" width="4" style="36" customWidth="1"/>
    <col min="1795" max="1795" width="8.1640625" style="36" bestFit="1" customWidth="1"/>
    <col min="1796" max="1796" width="6" style="36" customWidth="1"/>
    <col min="1797" max="1797" width="10.1640625" style="36" bestFit="1" customWidth="1"/>
    <col min="1798" max="1798" width="4.5" style="36" customWidth="1"/>
    <col min="1799" max="1799" width="8.1640625" style="36" bestFit="1" customWidth="1"/>
    <col min="1800" max="1800" width="10.1640625" style="36" bestFit="1" customWidth="1"/>
    <col min="1801" max="1806" width="0" style="36" hidden="1" customWidth="1"/>
    <col min="1807" max="1807" width="11.33203125" style="36" customWidth="1"/>
    <col min="1808" max="1808" width="13.33203125" style="36" bestFit="1" customWidth="1"/>
    <col min="1809" max="1809" width="14" style="36" bestFit="1" customWidth="1"/>
    <col min="1810" max="1817" width="0" style="36" hidden="1" customWidth="1"/>
    <col min="1818" max="1818" width="12.5" style="36" customWidth="1"/>
    <col min="1819" max="1832" width="0" style="36" hidden="1" customWidth="1"/>
    <col min="1833" max="1833" width="13.1640625" style="36" customWidth="1"/>
    <col min="1834" max="1834" width="6.6640625" style="36" customWidth="1"/>
    <col min="1835" max="1835" width="11.6640625" style="36" customWidth="1"/>
    <col min="1836" max="1836" width="10.1640625" style="36" bestFit="1" customWidth="1"/>
    <col min="1837" max="1837" width="6.6640625" style="36" bestFit="1" customWidth="1"/>
    <col min="1838" max="1838" width="10.1640625" style="36" bestFit="1" customWidth="1"/>
    <col min="1839" max="1849" width="0" style="36" hidden="1" customWidth="1"/>
    <col min="1850" max="1850" width="13.33203125" style="36" bestFit="1" customWidth="1"/>
    <col min="1851" max="1851" width="11.5" style="36" bestFit="1" customWidth="1"/>
    <col min="1852" max="1852" width="14" style="36" bestFit="1" customWidth="1"/>
    <col min="1853" max="1853" width="6.6640625" style="36" customWidth="1"/>
    <col min="1854" max="1854" width="11.6640625" style="36" customWidth="1"/>
    <col min="1855" max="1855" width="10.1640625" style="36" bestFit="1" customWidth="1"/>
    <col min="1856" max="1856" width="5.83203125" style="36" customWidth="1"/>
    <col min="1857" max="1858" width="9.1640625" style="36" customWidth="1"/>
    <col min="1859" max="1861" width="13.1640625" style="36" customWidth="1"/>
    <col min="1862" max="2048" width="9.33203125" style="36"/>
    <col min="2049" max="2049" width="6.1640625" style="36" bestFit="1" customWidth="1"/>
    <col min="2050" max="2050" width="4" style="36" customWidth="1"/>
    <col min="2051" max="2051" width="8.1640625" style="36" bestFit="1" customWidth="1"/>
    <col min="2052" max="2052" width="6" style="36" customWidth="1"/>
    <col min="2053" max="2053" width="10.1640625" style="36" bestFit="1" customWidth="1"/>
    <col min="2054" max="2054" width="4.5" style="36" customWidth="1"/>
    <col min="2055" max="2055" width="8.1640625" style="36" bestFit="1" customWidth="1"/>
    <col min="2056" max="2056" width="10.1640625" style="36" bestFit="1" customWidth="1"/>
    <col min="2057" max="2062" width="0" style="36" hidden="1" customWidth="1"/>
    <col min="2063" max="2063" width="11.33203125" style="36" customWidth="1"/>
    <col min="2064" max="2064" width="13.33203125" style="36" bestFit="1" customWidth="1"/>
    <col min="2065" max="2065" width="14" style="36" bestFit="1" customWidth="1"/>
    <col min="2066" max="2073" width="0" style="36" hidden="1" customWidth="1"/>
    <col min="2074" max="2074" width="12.5" style="36" customWidth="1"/>
    <col min="2075" max="2088" width="0" style="36" hidden="1" customWidth="1"/>
    <col min="2089" max="2089" width="13.1640625" style="36" customWidth="1"/>
    <col min="2090" max="2090" width="6.6640625" style="36" customWidth="1"/>
    <col min="2091" max="2091" width="11.6640625" style="36" customWidth="1"/>
    <col min="2092" max="2092" width="10.1640625" style="36" bestFit="1" customWidth="1"/>
    <col min="2093" max="2093" width="6.6640625" style="36" bestFit="1" customWidth="1"/>
    <col min="2094" max="2094" width="10.1640625" style="36" bestFit="1" customWidth="1"/>
    <col min="2095" max="2105" width="0" style="36" hidden="1" customWidth="1"/>
    <col min="2106" max="2106" width="13.33203125" style="36" bestFit="1" customWidth="1"/>
    <col min="2107" max="2107" width="11.5" style="36" bestFit="1" customWidth="1"/>
    <col min="2108" max="2108" width="14" style="36" bestFit="1" customWidth="1"/>
    <col min="2109" max="2109" width="6.6640625" style="36" customWidth="1"/>
    <col min="2110" max="2110" width="11.6640625" style="36" customWidth="1"/>
    <col min="2111" max="2111" width="10.1640625" style="36" bestFit="1" customWidth="1"/>
    <col min="2112" max="2112" width="5.83203125" style="36" customWidth="1"/>
    <col min="2113" max="2114" width="9.1640625" style="36" customWidth="1"/>
    <col min="2115" max="2117" width="13.1640625" style="36" customWidth="1"/>
    <col min="2118" max="2304" width="9.33203125" style="36"/>
    <col min="2305" max="2305" width="6.1640625" style="36" bestFit="1" customWidth="1"/>
    <col min="2306" max="2306" width="4" style="36" customWidth="1"/>
    <col min="2307" max="2307" width="8.1640625" style="36" bestFit="1" customWidth="1"/>
    <col min="2308" max="2308" width="6" style="36" customWidth="1"/>
    <col min="2309" max="2309" width="10.1640625" style="36" bestFit="1" customWidth="1"/>
    <col min="2310" max="2310" width="4.5" style="36" customWidth="1"/>
    <col min="2311" max="2311" width="8.1640625" style="36" bestFit="1" customWidth="1"/>
    <col min="2312" max="2312" width="10.1640625" style="36" bestFit="1" customWidth="1"/>
    <col min="2313" max="2318" width="0" style="36" hidden="1" customWidth="1"/>
    <col min="2319" max="2319" width="11.33203125" style="36" customWidth="1"/>
    <col min="2320" max="2320" width="13.33203125" style="36" bestFit="1" customWidth="1"/>
    <col min="2321" max="2321" width="14" style="36" bestFit="1" customWidth="1"/>
    <col min="2322" max="2329" width="0" style="36" hidden="1" customWidth="1"/>
    <col min="2330" max="2330" width="12.5" style="36" customWidth="1"/>
    <col min="2331" max="2344" width="0" style="36" hidden="1" customWidth="1"/>
    <col min="2345" max="2345" width="13.1640625" style="36" customWidth="1"/>
    <col min="2346" max="2346" width="6.6640625" style="36" customWidth="1"/>
    <col min="2347" max="2347" width="11.6640625" style="36" customWidth="1"/>
    <col min="2348" max="2348" width="10.1640625" style="36" bestFit="1" customWidth="1"/>
    <col min="2349" max="2349" width="6.6640625" style="36" bestFit="1" customWidth="1"/>
    <col min="2350" max="2350" width="10.1640625" style="36" bestFit="1" customWidth="1"/>
    <col min="2351" max="2361" width="0" style="36" hidden="1" customWidth="1"/>
    <col min="2362" max="2362" width="13.33203125" style="36" bestFit="1" customWidth="1"/>
    <col min="2363" max="2363" width="11.5" style="36" bestFit="1" customWidth="1"/>
    <col min="2364" max="2364" width="14" style="36" bestFit="1" customWidth="1"/>
    <col min="2365" max="2365" width="6.6640625" style="36" customWidth="1"/>
    <col min="2366" max="2366" width="11.6640625" style="36" customWidth="1"/>
    <col min="2367" max="2367" width="10.1640625" style="36" bestFit="1" customWidth="1"/>
    <col min="2368" max="2368" width="5.83203125" style="36" customWidth="1"/>
    <col min="2369" max="2370" width="9.1640625" style="36" customWidth="1"/>
    <col min="2371" max="2373" width="13.1640625" style="36" customWidth="1"/>
    <col min="2374" max="2560" width="9.33203125" style="36"/>
    <col min="2561" max="2561" width="6.1640625" style="36" bestFit="1" customWidth="1"/>
    <col min="2562" max="2562" width="4" style="36" customWidth="1"/>
    <col min="2563" max="2563" width="8.1640625" style="36" bestFit="1" customWidth="1"/>
    <col min="2564" max="2564" width="6" style="36" customWidth="1"/>
    <col min="2565" max="2565" width="10.1640625" style="36" bestFit="1" customWidth="1"/>
    <col min="2566" max="2566" width="4.5" style="36" customWidth="1"/>
    <col min="2567" max="2567" width="8.1640625" style="36" bestFit="1" customWidth="1"/>
    <col min="2568" max="2568" width="10.1640625" style="36" bestFit="1" customWidth="1"/>
    <col min="2569" max="2574" width="0" style="36" hidden="1" customWidth="1"/>
    <col min="2575" max="2575" width="11.33203125" style="36" customWidth="1"/>
    <col min="2576" max="2576" width="13.33203125" style="36" bestFit="1" customWidth="1"/>
    <col min="2577" max="2577" width="14" style="36" bestFit="1" customWidth="1"/>
    <col min="2578" max="2585" width="0" style="36" hidden="1" customWidth="1"/>
    <col min="2586" max="2586" width="12.5" style="36" customWidth="1"/>
    <col min="2587" max="2600" width="0" style="36" hidden="1" customWidth="1"/>
    <col min="2601" max="2601" width="13.1640625" style="36" customWidth="1"/>
    <col min="2602" max="2602" width="6.6640625" style="36" customWidth="1"/>
    <col min="2603" max="2603" width="11.6640625" style="36" customWidth="1"/>
    <col min="2604" max="2604" width="10.1640625" style="36" bestFit="1" customWidth="1"/>
    <col min="2605" max="2605" width="6.6640625" style="36" bestFit="1" customWidth="1"/>
    <col min="2606" max="2606" width="10.1640625" style="36" bestFit="1" customWidth="1"/>
    <col min="2607" max="2617" width="0" style="36" hidden="1" customWidth="1"/>
    <col min="2618" max="2618" width="13.33203125" style="36" bestFit="1" customWidth="1"/>
    <col min="2619" max="2619" width="11.5" style="36" bestFit="1" customWidth="1"/>
    <col min="2620" max="2620" width="14" style="36" bestFit="1" customWidth="1"/>
    <col min="2621" max="2621" width="6.6640625" style="36" customWidth="1"/>
    <col min="2622" max="2622" width="11.6640625" style="36" customWidth="1"/>
    <col min="2623" max="2623" width="10.1640625" style="36" bestFit="1" customWidth="1"/>
    <col min="2624" max="2624" width="5.83203125" style="36" customWidth="1"/>
    <col min="2625" max="2626" width="9.1640625" style="36" customWidth="1"/>
    <col min="2627" max="2629" width="13.1640625" style="36" customWidth="1"/>
    <col min="2630" max="2816" width="9.33203125" style="36"/>
    <col min="2817" max="2817" width="6.1640625" style="36" bestFit="1" customWidth="1"/>
    <col min="2818" max="2818" width="4" style="36" customWidth="1"/>
    <col min="2819" max="2819" width="8.1640625" style="36" bestFit="1" customWidth="1"/>
    <col min="2820" max="2820" width="6" style="36" customWidth="1"/>
    <col min="2821" max="2821" width="10.1640625" style="36" bestFit="1" customWidth="1"/>
    <col min="2822" max="2822" width="4.5" style="36" customWidth="1"/>
    <col min="2823" max="2823" width="8.1640625" style="36" bestFit="1" customWidth="1"/>
    <col min="2824" max="2824" width="10.1640625" style="36" bestFit="1" customWidth="1"/>
    <col min="2825" max="2830" width="0" style="36" hidden="1" customWidth="1"/>
    <col min="2831" max="2831" width="11.33203125" style="36" customWidth="1"/>
    <col min="2832" max="2832" width="13.33203125" style="36" bestFit="1" customWidth="1"/>
    <col min="2833" max="2833" width="14" style="36" bestFit="1" customWidth="1"/>
    <col min="2834" max="2841" width="0" style="36" hidden="1" customWidth="1"/>
    <col min="2842" max="2842" width="12.5" style="36" customWidth="1"/>
    <col min="2843" max="2856" width="0" style="36" hidden="1" customWidth="1"/>
    <col min="2857" max="2857" width="13.1640625" style="36" customWidth="1"/>
    <col min="2858" max="2858" width="6.6640625" style="36" customWidth="1"/>
    <col min="2859" max="2859" width="11.6640625" style="36" customWidth="1"/>
    <col min="2860" max="2860" width="10.1640625" style="36" bestFit="1" customWidth="1"/>
    <col min="2861" max="2861" width="6.6640625" style="36" bestFit="1" customWidth="1"/>
    <col min="2862" max="2862" width="10.1640625" style="36" bestFit="1" customWidth="1"/>
    <col min="2863" max="2873" width="0" style="36" hidden="1" customWidth="1"/>
    <col min="2874" max="2874" width="13.33203125" style="36" bestFit="1" customWidth="1"/>
    <col min="2875" max="2875" width="11.5" style="36" bestFit="1" customWidth="1"/>
    <col min="2876" max="2876" width="14" style="36" bestFit="1" customWidth="1"/>
    <col min="2877" max="2877" width="6.6640625" style="36" customWidth="1"/>
    <col min="2878" max="2878" width="11.6640625" style="36" customWidth="1"/>
    <col min="2879" max="2879" width="10.1640625" style="36" bestFit="1" customWidth="1"/>
    <col min="2880" max="2880" width="5.83203125" style="36" customWidth="1"/>
    <col min="2881" max="2882" width="9.1640625" style="36" customWidth="1"/>
    <col min="2883" max="2885" width="13.1640625" style="36" customWidth="1"/>
    <col min="2886" max="3072" width="9.33203125" style="36"/>
    <col min="3073" max="3073" width="6.1640625" style="36" bestFit="1" customWidth="1"/>
    <col min="3074" max="3074" width="4" style="36" customWidth="1"/>
    <col min="3075" max="3075" width="8.1640625" style="36" bestFit="1" customWidth="1"/>
    <col min="3076" max="3076" width="6" style="36" customWidth="1"/>
    <col min="3077" max="3077" width="10.1640625" style="36" bestFit="1" customWidth="1"/>
    <col min="3078" max="3078" width="4.5" style="36" customWidth="1"/>
    <col min="3079" max="3079" width="8.1640625" style="36" bestFit="1" customWidth="1"/>
    <col min="3080" max="3080" width="10.1640625" style="36" bestFit="1" customWidth="1"/>
    <col min="3081" max="3086" width="0" style="36" hidden="1" customWidth="1"/>
    <col min="3087" max="3087" width="11.33203125" style="36" customWidth="1"/>
    <col min="3088" max="3088" width="13.33203125" style="36" bestFit="1" customWidth="1"/>
    <col min="3089" max="3089" width="14" style="36" bestFit="1" customWidth="1"/>
    <col min="3090" max="3097" width="0" style="36" hidden="1" customWidth="1"/>
    <col min="3098" max="3098" width="12.5" style="36" customWidth="1"/>
    <col min="3099" max="3112" width="0" style="36" hidden="1" customWidth="1"/>
    <col min="3113" max="3113" width="13.1640625" style="36" customWidth="1"/>
    <col min="3114" max="3114" width="6.6640625" style="36" customWidth="1"/>
    <col min="3115" max="3115" width="11.6640625" style="36" customWidth="1"/>
    <col min="3116" max="3116" width="10.1640625" style="36" bestFit="1" customWidth="1"/>
    <col min="3117" max="3117" width="6.6640625" style="36" bestFit="1" customWidth="1"/>
    <col min="3118" max="3118" width="10.1640625" style="36" bestFit="1" customWidth="1"/>
    <col min="3119" max="3129" width="0" style="36" hidden="1" customWidth="1"/>
    <col min="3130" max="3130" width="13.33203125" style="36" bestFit="1" customWidth="1"/>
    <col min="3131" max="3131" width="11.5" style="36" bestFit="1" customWidth="1"/>
    <col min="3132" max="3132" width="14" style="36" bestFit="1" customWidth="1"/>
    <col min="3133" max="3133" width="6.6640625" style="36" customWidth="1"/>
    <col min="3134" max="3134" width="11.6640625" style="36" customWidth="1"/>
    <col min="3135" max="3135" width="10.1640625" style="36" bestFit="1" customWidth="1"/>
    <col min="3136" max="3136" width="5.83203125" style="36" customWidth="1"/>
    <col min="3137" max="3138" width="9.1640625" style="36" customWidth="1"/>
    <col min="3139" max="3141" width="13.1640625" style="36" customWidth="1"/>
    <col min="3142" max="3328" width="9.33203125" style="36"/>
    <col min="3329" max="3329" width="6.1640625" style="36" bestFit="1" customWidth="1"/>
    <col min="3330" max="3330" width="4" style="36" customWidth="1"/>
    <col min="3331" max="3331" width="8.1640625" style="36" bestFit="1" customWidth="1"/>
    <col min="3332" max="3332" width="6" style="36" customWidth="1"/>
    <col min="3333" max="3333" width="10.1640625" style="36" bestFit="1" customWidth="1"/>
    <col min="3334" max="3334" width="4.5" style="36" customWidth="1"/>
    <col min="3335" max="3335" width="8.1640625" style="36" bestFit="1" customWidth="1"/>
    <col min="3336" max="3336" width="10.1640625" style="36" bestFit="1" customWidth="1"/>
    <col min="3337" max="3342" width="0" style="36" hidden="1" customWidth="1"/>
    <col min="3343" max="3343" width="11.33203125" style="36" customWidth="1"/>
    <col min="3344" max="3344" width="13.33203125" style="36" bestFit="1" customWidth="1"/>
    <col min="3345" max="3345" width="14" style="36" bestFit="1" customWidth="1"/>
    <col min="3346" max="3353" width="0" style="36" hidden="1" customWidth="1"/>
    <col min="3354" max="3354" width="12.5" style="36" customWidth="1"/>
    <col min="3355" max="3368" width="0" style="36" hidden="1" customWidth="1"/>
    <col min="3369" max="3369" width="13.1640625" style="36" customWidth="1"/>
    <col min="3370" max="3370" width="6.6640625" style="36" customWidth="1"/>
    <col min="3371" max="3371" width="11.6640625" style="36" customWidth="1"/>
    <col min="3372" max="3372" width="10.1640625" style="36" bestFit="1" customWidth="1"/>
    <col min="3373" max="3373" width="6.6640625" style="36" bestFit="1" customWidth="1"/>
    <col min="3374" max="3374" width="10.1640625" style="36" bestFit="1" customWidth="1"/>
    <col min="3375" max="3385" width="0" style="36" hidden="1" customWidth="1"/>
    <col min="3386" max="3386" width="13.33203125" style="36" bestFit="1" customWidth="1"/>
    <col min="3387" max="3387" width="11.5" style="36" bestFit="1" customWidth="1"/>
    <col min="3388" max="3388" width="14" style="36" bestFit="1" customWidth="1"/>
    <col min="3389" max="3389" width="6.6640625" style="36" customWidth="1"/>
    <col min="3390" max="3390" width="11.6640625" style="36" customWidth="1"/>
    <col min="3391" max="3391" width="10.1640625" style="36" bestFit="1" customWidth="1"/>
    <col min="3392" max="3392" width="5.83203125" style="36" customWidth="1"/>
    <col min="3393" max="3394" width="9.1640625" style="36" customWidth="1"/>
    <col min="3395" max="3397" width="13.1640625" style="36" customWidth="1"/>
    <col min="3398" max="3584" width="9.33203125" style="36"/>
    <col min="3585" max="3585" width="6.1640625" style="36" bestFit="1" customWidth="1"/>
    <col min="3586" max="3586" width="4" style="36" customWidth="1"/>
    <col min="3587" max="3587" width="8.1640625" style="36" bestFit="1" customWidth="1"/>
    <col min="3588" max="3588" width="6" style="36" customWidth="1"/>
    <col min="3589" max="3589" width="10.1640625" style="36" bestFit="1" customWidth="1"/>
    <col min="3590" max="3590" width="4.5" style="36" customWidth="1"/>
    <col min="3591" max="3591" width="8.1640625" style="36" bestFit="1" customWidth="1"/>
    <col min="3592" max="3592" width="10.1640625" style="36" bestFit="1" customWidth="1"/>
    <col min="3593" max="3598" width="0" style="36" hidden="1" customWidth="1"/>
    <col min="3599" max="3599" width="11.33203125" style="36" customWidth="1"/>
    <col min="3600" max="3600" width="13.33203125" style="36" bestFit="1" customWidth="1"/>
    <col min="3601" max="3601" width="14" style="36" bestFit="1" customWidth="1"/>
    <col min="3602" max="3609" width="0" style="36" hidden="1" customWidth="1"/>
    <col min="3610" max="3610" width="12.5" style="36" customWidth="1"/>
    <col min="3611" max="3624" width="0" style="36" hidden="1" customWidth="1"/>
    <col min="3625" max="3625" width="13.1640625" style="36" customWidth="1"/>
    <col min="3626" max="3626" width="6.6640625" style="36" customWidth="1"/>
    <col min="3627" max="3627" width="11.6640625" style="36" customWidth="1"/>
    <col min="3628" max="3628" width="10.1640625" style="36" bestFit="1" customWidth="1"/>
    <col min="3629" max="3629" width="6.6640625" style="36" bestFit="1" customWidth="1"/>
    <col min="3630" max="3630" width="10.1640625" style="36" bestFit="1" customWidth="1"/>
    <col min="3631" max="3641" width="0" style="36" hidden="1" customWidth="1"/>
    <col min="3642" max="3642" width="13.33203125" style="36" bestFit="1" customWidth="1"/>
    <col min="3643" max="3643" width="11.5" style="36" bestFit="1" customWidth="1"/>
    <col min="3644" max="3644" width="14" style="36" bestFit="1" customWidth="1"/>
    <col min="3645" max="3645" width="6.6640625" style="36" customWidth="1"/>
    <col min="3646" max="3646" width="11.6640625" style="36" customWidth="1"/>
    <col min="3647" max="3647" width="10.1640625" style="36" bestFit="1" customWidth="1"/>
    <col min="3648" max="3648" width="5.83203125" style="36" customWidth="1"/>
    <col min="3649" max="3650" width="9.1640625" style="36" customWidth="1"/>
    <col min="3651" max="3653" width="13.1640625" style="36" customWidth="1"/>
    <col min="3654" max="3840" width="9.33203125" style="36"/>
    <col min="3841" max="3841" width="6.1640625" style="36" bestFit="1" customWidth="1"/>
    <col min="3842" max="3842" width="4" style="36" customWidth="1"/>
    <col min="3843" max="3843" width="8.1640625" style="36" bestFit="1" customWidth="1"/>
    <col min="3844" max="3844" width="6" style="36" customWidth="1"/>
    <col min="3845" max="3845" width="10.1640625" style="36" bestFit="1" customWidth="1"/>
    <col min="3846" max="3846" width="4.5" style="36" customWidth="1"/>
    <col min="3847" max="3847" width="8.1640625" style="36" bestFit="1" customWidth="1"/>
    <col min="3848" max="3848" width="10.1640625" style="36" bestFit="1" customWidth="1"/>
    <col min="3849" max="3854" width="0" style="36" hidden="1" customWidth="1"/>
    <col min="3855" max="3855" width="11.33203125" style="36" customWidth="1"/>
    <col min="3856" max="3856" width="13.33203125" style="36" bestFit="1" customWidth="1"/>
    <col min="3857" max="3857" width="14" style="36" bestFit="1" customWidth="1"/>
    <col min="3858" max="3865" width="0" style="36" hidden="1" customWidth="1"/>
    <col min="3866" max="3866" width="12.5" style="36" customWidth="1"/>
    <col min="3867" max="3880" width="0" style="36" hidden="1" customWidth="1"/>
    <col min="3881" max="3881" width="13.1640625" style="36" customWidth="1"/>
    <col min="3882" max="3882" width="6.6640625" style="36" customWidth="1"/>
    <col min="3883" max="3883" width="11.6640625" style="36" customWidth="1"/>
    <col min="3884" max="3884" width="10.1640625" style="36" bestFit="1" customWidth="1"/>
    <col min="3885" max="3885" width="6.6640625" style="36" bestFit="1" customWidth="1"/>
    <col min="3886" max="3886" width="10.1640625" style="36" bestFit="1" customWidth="1"/>
    <col min="3887" max="3897" width="0" style="36" hidden="1" customWidth="1"/>
    <col min="3898" max="3898" width="13.33203125" style="36" bestFit="1" customWidth="1"/>
    <col min="3899" max="3899" width="11.5" style="36" bestFit="1" customWidth="1"/>
    <col min="3900" max="3900" width="14" style="36" bestFit="1" customWidth="1"/>
    <col min="3901" max="3901" width="6.6640625" style="36" customWidth="1"/>
    <col min="3902" max="3902" width="11.6640625" style="36" customWidth="1"/>
    <col min="3903" max="3903" width="10.1640625" style="36" bestFit="1" customWidth="1"/>
    <col min="3904" max="3904" width="5.83203125" style="36" customWidth="1"/>
    <col min="3905" max="3906" width="9.1640625" style="36" customWidth="1"/>
    <col min="3907" max="3909" width="13.1640625" style="36" customWidth="1"/>
    <col min="3910" max="4096" width="9.33203125" style="36"/>
    <col min="4097" max="4097" width="6.1640625" style="36" bestFit="1" customWidth="1"/>
    <col min="4098" max="4098" width="4" style="36" customWidth="1"/>
    <col min="4099" max="4099" width="8.1640625" style="36" bestFit="1" customWidth="1"/>
    <col min="4100" max="4100" width="6" style="36" customWidth="1"/>
    <col min="4101" max="4101" width="10.1640625" style="36" bestFit="1" customWidth="1"/>
    <col min="4102" max="4102" width="4.5" style="36" customWidth="1"/>
    <col min="4103" max="4103" width="8.1640625" style="36" bestFit="1" customWidth="1"/>
    <col min="4104" max="4104" width="10.1640625" style="36" bestFit="1" customWidth="1"/>
    <col min="4105" max="4110" width="0" style="36" hidden="1" customWidth="1"/>
    <col min="4111" max="4111" width="11.33203125" style="36" customWidth="1"/>
    <col min="4112" max="4112" width="13.33203125" style="36" bestFit="1" customWidth="1"/>
    <col min="4113" max="4113" width="14" style="36" bestFit="1" customWidth="1"/>
    <col min="4114" max="4121" width="0" style="36" hidden="1" customWidth="1"/>
    <col min="4122" max="4122" width="12.5" style="36" customWidth="1"/>
    <col min="4123" max="4136" width="0" style="36" hidden="1" customWidth="1"/>
    <col min="4137" max="4137" width="13.1640625" style="36" customWidth="1"/>
    <col min="4138" max="4138" width="6.6640625" style="36" customWidth="1"/>
    <col min="4139" max="4139" width="11.6640625" style="36" customWidth="1"/>
    <col min="4140" max="4140" width="10.1640625" style="36" bestFit="1" customWidth="1"/>
    <col min="4141" max="4141" width="6.6640625" style="36" bestFit="1" customWidth="1"/>
    <col min="4142" max="4142" width="10.1640625" style="36" bestFit="1" customWidth="1"/>
    <col min="4143" max="4153" width="0" style="36" hidden="1" customWidth="1"/>
    <col min="4154" max="4154" width="13.33203125" style="36" bestFit="1" customWidth="1"/>
    <col min="4155" max="4155" width="11.5" style="36" bestFit="1" customWidth="1"/>
    <col min="4156" max="4156" width="14" style="36" bestFit="1" customWidth="1"/>
    <col min="4157" max="4157" width="6.6640625" style="36" customWidth="1"/>
    <col min="4158" max="4158" width="11.6640625" style="36" customWidth="1"/>
    <col min="4159" max="4159" width="10.1640625" style="36" bestFit="1" customWidth="1"/>
    <col min="4160" max="4160" width="5.83203125" style="36" customWidth="1"/>
    <col min="4161" max="4162" width="9.1640625" style="36" customWidth="1"/>
    <col min="4163" max="4165" width="13.1640625" style="36" customWidth="1"/>
    <col min="4166" max="4352" width="9.33203125" style="36"/>
    <col min="4353" max="4353" width="6.1640625" style="36" bestFit="1" customWidth="1"/>
    <col min="4354" max="4354" width="4" style="36" customWidth="1"/>
    <col min="4355" max="4355" width="8.1640625" style="36" bestFit="1" customWidth="1"/>
    <col min="4356" max="4356" width="6" style="36" customWidth="1"/>
    <col min="4357" max="4357" width="10.1640625" style="36" bestFit="1" customWidth="1"/>
    <col min="4358" max="4358" width="4.5" style="36" customWidth="1"/>
    <col min="4359" max="4359" width="8.1640625" style="36" bestFit="1" customWidth="1"/>
    <col min="4360" max="4360" width="10.1640625" style="36" bestFit="1" customWidth="1"/>
    <col min="4361" max="4366" width="0" style="36" hidden="1" customWidth="1"/>
    <col min="4367" max="4367" width="11.33203125" style="36" customWidth="1"/>
    <col min="4368" max="4368" width="13.33203125" style="36" bestFit="1" customWidth="1"/>
    <col min="4369" max="4369" width="14" style="36" bestFit="1" customWidth="1"/>
    <col min="4370" max="4377" width="0" style="36" hidden="1" customWidth="1"/>
    <col min="4378" max="4378" width="12.5" style="36" customWidth="1"/>
    <col min="4379" max="4392" width="0" style="36" hidden="1" customWidth="1"/>
    <col min="4393" max="4393" width="13.1640625" style="36" customWidth="1"/>
    <col min="4394" max="4394" width="6.6640625" style="36" customWidth="1"/>
    <col min="4395" max="4395" width="11.6640625" style="36" customWidth="1"/>
    <col min="4396" max="4396" width="10.1640625" style="36" bestFit="1" customWidth="1"/>
    <col min="4397" max="4397" width="6.6640625" style="36" bestFit="1" customWidth="1"/>
    <col min="4398" max="4398" width="10.1640625" style="36" bestFit="1" customWidth="1"/>
    <col min="4399" max="4409" width="0" style="36" hidden="1" customWidth="1"/>
    <col min="4410" max="4410" width="13.33203125" style="36" bestFit="1" customWidth="1"/>
    <col min="4411" max="4411" width="11.5" style="36" bestFit="1" customWidth="1"/>
    <col min="4412" max="4412" width="14" style="36" bestFit="1" customWidth="1"/>
    <col min="4413" max="4413" width="6.6640625" style="36" customWidth="1"/>
    <col min="4414" max="4414" width="11.6640625" style="36" customWidth="1"/>
    <col min="4415" max="4415" width="10.1640625" style="36" bestFit="1" customWidth="1"/>
    <col min="4416" max="4416" width="5.83203125" style="36" customWidth="1"/>
    <col min="4417" max="4418" width="9.1640625" style="36" customWidth="1"/>
    <col min="4419" max="4421" width="13.1640625" style="36" customWidth="1"/>
    <col min="4422" max="4608" width="9.33203125" style="36"/>
    <col min="4609" max="4609" width="6.1640625" style="36" bestFit="1" customWidth="1"/>
    <col min="4610" max="4610" width="4" style="36" customWidth="1"/>
    <col min="4611" max="4611" width="8.1640625" style="36" bestFit="1" customWidth="1"/>
    <col min="4612" max="4612" width="6" style="36" customWidth="1"/>
    <col min="4613" max="4613" width="10.1640625" style="36" bestFit="1" customWidth="1"/>
    <col min="4614" max="4614" width="4.5" style="36" customWidth="1"/>
    <col min="4615" max="4615" width="8.1640625" style="36" bestFit="1" customWidth="1"/>
    <col min="4616" max="4616" width="10.1640625" style="36" bestFit="1" customWidth="1"/>
    <col min="4617" max="4622" width="0" style="36" hidden="1" customWidth="1"/>
    <col min="4623" max="4623" width="11.33203125" style="36" customWidth="1"/>
    <col min="4624" max="4624" width="13.33203125" style="36" bestFit="1" customWidth="1"/>
    <col min="4625" max="4625" width="14" style="36" bestFit="1" customWidth="1"/>
    <col min="4626" max="4633" width="0" style="36" hidden="1" customWidth="1"/>
    <col min="4634" max="4634" width="12.5" style="36" customWidth="1"/>
    <col min="4635" max="4648" width="0" style="36" hidden="1" customWidth="1"/>
    <col min="4649" max="4649" width="13.1640625" style="36" customWidth="1"/>
    <col min="4650" max="4650" width="6.6640625" style="36" customWidth="1"/>
    <col min="4651" max="4651" width="11.6640625" style="36" customWidth="1"/>
    <col min="4652" max="4652" width="10.1640625" style="36" bestFit="1" customWidth="1"/>
    <col min="4653" max="4653" width="6.6640625" style="36" bestFit="1" customWidth="1"/>
    <col min="4654" max="4654" width="10.1640625" style="36" bestFit="1" customWidth="1"/>
    <col min="4655" max="4665" width="0" style="36" hidden="1" customWidth="1"/>
    <col min="4666" max="4666" width="13.33203125" style="36" bestFit="1" customWidth="1"/>
    <col min="4667" max="4667" width="11.5" style="36" bestFit="1" customWidth="1"/>
    <col min="4668" max="4668" width="14" style="36" bestFit="1" customWidth="1"/>
    <col min="4669" max="4669" width="6.6640625" style="36" customWidth="1"/>
    <col min="4670" max="4670" width="11.6640625" style="36" customWidth="1"/>
    <col min="4671" max="4671" width="10.1640625" style="36" bestFit="1" customWidth="1"/>
    <col min="4672" max="4672" width="5.83203125" style="36" customWidth="1"/>
    <col min="4673" max="4674" width="9.1640625" style="36" customWidth="1"/>
    <col min="4675" max="4677" width="13.1640625" style="36" customWidth="1"/>
    <col min="4678" max="4864" width="9.33203125" style="36"/>
    <col min="4865" max="4865" width="6.1640625" style="36" bestFit="1" customWidth="1"/>
    <col min="4866" max="4866" width="4" style="36" customWidth="1"/>
    <col min="4867" max="4867" width="8.1640625" style="36" bestFit="1" customWidth="1"/>
    <col min="4868" max="4868" width="6" style="36" customWidth="1"/>
    <col min="4869" max="4869" width="10.1640625" style="36" bestFit="1" customWidth="1"/>
    <col min="4870" max="4870" width="4.5" style="36" customWidth="1"/>
    <col min="4871" max="4871" width="8.1640625" style="36" bestFit="1" customWidth="1"/>
    <col min="4872" max="4872" width="10.1640625" style="36" bestFit="1" customWidth="1"/>
    <col min="4873" max="4878" width="0" style="36" hidden="1" customWidth="1"/>
    <col min="4879" max="4879" width="11.33203125" style="36" customWidth="1"/>
    <col min="4880" max="4880" width="13.33203125" style="36" bestFit="1" customWidth="1"/>
    <col min="4881" max="4881" width="14" style="36" bestFit="1" customWidth="1"/>
    <col min="4882" max="4889" width="0" style="36" hidden="1" customWidth="1"/>
    <col min="4890" max="4890" width="12.5" style="36" customWidth="1"/>
    <col min="4891" max="4904" width="0" style="36" hidden="1" customWidth="1"/>
    <col min="4905" max="4905" width="13.1640625" style="36" customWidth="1"/>
    <col min="4906" max="4906" width="6.6640625" style="36" customWidth="1"/>
    <col min="4907" max="4907" width="11.6640625" style="36" customWidth="1"/>
    <col min="4908" max="4908" width="10.1640625" style="36" bestFit="1" customWidth="1"/>
    <col min="4909" max="4909" width="6.6640625" style="36" bestFit="1" customWidth="1"/>
    <col min="4910" max="4910" width="10.1640625" style="36" bestFit="1" customWidth="1"/>
    <col min="4911" max="4921" width="0" style="36" hidden="1" customWidth="1"/>
    <col min="4922" max="4922" width="13.33203125" style="36" bestFit="1" customWidth="1"/>
    <col min="4923" max="4923" width="11.5" style="36" bestFit="1" customWidth="1"/>
    <col min="4924" max="4924" width="14" style="36" bestFit="1" customWidth="1"/>
    <col min="4925" max="4925" width="6.6640625" style="36" customWidth="1"/>
    <col min="4926" max="4926" width="11.6640625" style="36" customWidth="1"/>
    <col min="4927" max="4927" width="10.1640625" style="36" bestFit="1" customWidth="1"/>
    <col min="4928" max="4928" width="5.83203125" style="36" customWidth="1"/>
    <col min="4929" max="4930" width="9.1640625" style="36" customWidth="1"/>
    <col min="4931" max="4933" width="13.1640625" style="36" customWidth="1"/>
    <col min="4934" max="5120" width="9.33203125" style="36"/>
    <col min="5121" max="5121" width="6.1640625" style="36" bestFit="1" customWidth="1"/>
    <col min="5122" max="5122" width="4" style="36" customWidth="1"/>
    <col min="5123" max="5123" width="8.1640625" style="36" bestFit="1" customWidth="1"/>
    <col min="5124" max="5124" width="6" style="36" customWidth="1"/>
    <col min="5125" max="5125" width="10.1640625" style="36" bestFit="1" customWidth="1"/>
    <col min="5126" max="5126" width="4.5" style="36" customWidth="1"/>
    <col min="5127" max="5127" width="8.1640625" style="36" bestFit="1" customWidth="1"/>
    <col min="5128" max="5128" width="10.1640625" style="36" bestFit="1" customWidth="1"/>
    <col min="5129" max="5134" width="0" style="36" hidden="1" customWidth="1"/>
    <col min="5135" max="5135" width="11.33203125" style="36" customWidth="1"/>
    <col min="5136" max="5136" width="13.33203125" style="36" bestFit="1" customWidth="1"/>
    <col min="5137" max="5137" width="14" style="36" bestFit="1" customWidth="1"/>
    <col min="5138" max="5145" width="0" style="36" hidden="1" customWidth="1"/>
    <col min="5146" max="5146" width="12.5" style="36" customWidth="1"/>
    <col min="5147" max="5160" width="0" style="36" hidden="1" customWidth="1"/>
    <col min="5161" max="5161" width="13.1640625" style="36" customWidth="1"/>
    <col min="5162" max="5162" width="6.6640625" style="36" customWidth="1"/>
    <col min="5163" max="5163" width="11.6640625" style="36" customWidth="1"/>
    <col min="5164" max="5164" width="10.1640625" style="36" bestFit="1" customWidth="1"/>
    <col min="5165" max="5165" width="6.6640625" style="36" bestFit="1" customWidth="1"/>
    <col min="5166" max="5166" width="10.1640625" style="36" bestFit="1" customWidth="1"/>
    <col min="5167" max="5177" width="0" style="36" hidden="1" customWidth="1"/>
    <col min="5178" max="5178" width="13.33203125" style="36" bestFit="1" customWidth="1"/>
    <col min="5179" max="5179" width="11.5" style="36" bestFit="1" customWidth="1"/>
    <col min="5180" max="5180" width="14" style="36" bestFit="1" customWidth="1"/>
    <col min="5181" max="5181" width="6.6640625" style="36" customWidth="1"/>
    <col min="5182" max="5182" width="11.6640625" style="36" customWidth="1"/>
    <col min="5183" max="5183" width="10.1640625" style="36" bestFit="1" customWidth="1"/>
    <col min="5184" max="5184" width="5.83203125" style="36" customWidth="1"/>
    <col min="5185" max="5186" width="9.1640625" style="36" customWidth="1"/>
    <col min="5187" max="5189" width="13.1640625" style="36" customWidth="1"/>
    <col min="5190" max="5376" width="9.33203125" style="36"/>
    <col min="5377" max="5377" width="6.1640625" style="36" bestFit="1" customWidth="1"/>
    <col min="5378" max="5378" width="4" style="36" customWidth="1"/>
    <col min="5379" max="5379" width="8.1640625" style="36" bestFit="1" customWidth="1"/>
    <col min="5380" max="5380" width="6" style="36" customWidth="1"/>
    <col min="5381" max="5381" width="10.1640625" style="36" bestFit="1" customWidth="1"/>
    <col min="5382" max="5382" width="4.5" style="36" customWidth="1"/>
    <col min="5383" max="5383" width="8.1640625" style="36" bestFit="1" customWidth="1"/>
    <col min="5384" max="5384" width="10.1640625" style="36" bestFit="1" customWidth="1"/>
    <col min="5385" max="5390" width="0" style="36" hidden="1" customWidth="1"/>
    <col min="5391" max="5391" width="11.33203125" style="36" customWidth="1"/>
    <col min="5392" max="5392" width="13.33203125" style="36" bestFit="1" customWidth="1"/>
    <col min="5393" max="5393" width="14" style="36" bestFit="1" customWidth="1"/>
    <col min="5394" max="5401" width="0" style="36" hidden="1" customWidth="1"/>
    <col min="5402" max="5402" width="12.5" style="36" customWidth="1"/>
    <col min="5403" max="5416" width="0" style="36" hidden="1" customWidth="1"/>
    <col min="5417" max="5417" width="13.1640625" style="36" customWidth="1"/>
    <col min="5418" max="5418" width="6.6640625" style="36" customWidth="1"/>
    <col min="5419" max="5419" width="11.6640625" style="36" customWidth="1"/>
    <col min="5420" max="5420" width="10.1640625" style="36" bestFit="1" customWidth="1"/>
    <col min="5421" max="5421" width="6.6640625" style="36" bestFit="1" customWidth="1"/>
    <col min="5422" max="5422" width="10.1640625" style="36" bestFit="1" customWidth="1"/>
    <col min="5423" max="5433" width="0" style="36" hidden="1" customWidth="1"/>
    <col min="5434" max="5434" width="13.33203125" style="36" bestFit="1" customWidth="1"/>
    <col min="5435" max="5435" width="11.5" style="36" bestFit="1" customWidth="1"/>
    <col min="5436" max="5436" width="14" style="36" bestFit="1" customWidth="1"/>
    <col min="5437" max="5437" width="6.6640625" style="36" customWidth="1"/>
    <col min="5438" max="5438" width="11.6640625" style="36" customWidth="1"/>
    <col min="5439" max="5439" width="10.1640625" style="36" bestFit="1" customWidth="1"/>
    <col min="5440" max="5440" width="5.83203125" style="36" customWidth="1"/>
    <col min="5441" max="5442" width="9.1640625" style="36" customWidth="1"/>
    <col min="5443" max="5445" width="13.1640625" style="36" customWidth="1"/>
    <col min="5446" max="5632" width="9.33203125" style="36"/>
    <col min="5633" max="5633" width="6.1640625" style="36" bestFit="1" customWidth="1"/>
    <col min="5634" max="5634" width="4" style="36" customWidth="1"/>
    <col min="5635" max="5635" width="8.1640625" style="36" bestFit="1" customWidth="1"/>
    <col min="5636" max="5636" width="6" style="36" customWidth="1"/>
    <col min="5637" max="5637" width="10.1640625" style="36" bestFit="1" customWidth="1"/>
    <col min="5638" max="5638" width="4.5" style="36" customWidth="1"/>
    <col min="5639" max="5639" width="8.1640625" style="36" bestFit="1" customWidth="1"/>
    <col min="5640" max="5640" width="10.1640625" style="36" bestFit="1" customWidth="1"/>
    <col min="5641" max="5646" width="0" style="36" hidden="1" customWidth="1"/>
    <col min="5647" max="5647" width="11.33203125" style="36" customWidth="1"/>
    <col min="5648" max="5648" width="13.33203125" style="36" bestFit="1" customWidth="1"/>
    <col min="5649" max="5649" width="14" style="36" bestFit="1" customWidth="1"/>
    <col min="5650" max="5657" width="0" style="36" hidden="1" customWidth="1"/>
    <col min="5658" max="5658" width="12.5" style="36" customWidth="1"/>
    <col min="5659" max="5672" width="0" style="36" hidden="1" customWidth="1"/>
    <col min="5673" max="5673" width="13.1640625" style="36" customWidth="1"/>
    <col min="5674" max="5674" width="6.6640625" style="36" customWidth="1"/>
    <col min="5675" max="5675" width="11.6640625" style="36" customWidth="1"/>
    <col min="5676" max="5676" width="10.1640625" style="36" bestFit="1" customWidth="1"/>
    <col min="5677" max="5677" width="6.6640625" style="36" bestFit="1" customWidth="1"/>
    <col min="5678" max="5678" width="10.1640625" style="36" bestFit="1" customWidth="1"/>
    <col min="5679" max="5689" width="0" style="36" hidden="1" customWidth="1"/>
    <col min="5690" max="5690" width="13.33203125" style="36" bestFit="1" customWidth="1"/>
    <col min="5691" max="5691" width="11.5" style="36" bestFit="1" customWidth="1"/>
    <col min="5692" max="5692" width="14" style="36" bestFit="1" customWidth="1"/>
    <col min="5693" max="5693" width="6.6640625" style="36" customWidth="1"/>
    <col min="5694" max="5694" width="11.6640625" style="36" customWidth="1"/>
    <col min="5695" max="5695" width="10.1640625" style="36" bestFit="1" customWidth="1"/>
    <col min="5696" max="5696" width="5.83203125" style="36" customWidth="1"/>
    <col min="5697" max="5698" width="9.1640625" style="36" customWidth="1"/>
    <col min="5699" max="5701" width="13.1640625" style="36" customWidth="1"/>
    <col min="5702" max="5888" width="9.33203125" style="36"/>
    <col min="5889" max="5889" width="6.1640625" style="36" bestFit="1" customWidth="1"/>
    <col min="5890" max="5890" width="4" style="36" customWidth="1"/>
    <col min="5891" max="5891" width="8.1640625" style="36" bestFit="1" customWidth="1"/>
    <col min="5892" max="5892" width="6" style="36" customWidth="1"/>
    <col min="5893" max="5893" width="10.1640625" style="36" bestFit="1" customWidth="1"/>
    <col min="5894" max="5894" width="4.5" style="36" customWidth="1"/>
    <col min="5895" max="5895" width="8.1640625" style="36" bestFit="1" customWidth="1"/>
    <col min="5896" max="5896" width="10.1640625" style="36" bestFit="1" customWidth="1"/>
    <col min="5897" max="5902" width="0" style="36" hidden="1" customWidth="1"/>
    <col min="5903" max="5903" width="11.33203125" style="36" customWidth="1"/>
    <col min="5904" max="5904" width="13.33203125" style="36" bestFit="1" customWidth="1"/>
    <col min="5905" max="5905" width="14" style="36" bestFit="1" customWidth="1"/>
    <col min="5906" max="5913" width="0" style="36" hidden="1" customWidth="1"/>
    <col min="5914" max="5914" width="12.5" style="36" customWidth="1"/>
    <col min="5915" max="5928" width="0" style="36" hidden="1" customWidth="1"/>
    <col min="5929" max="5929" width="13.1640625" style="36" customWidth="1"/>
    <col min="5930" max="5930" width="6.6640625" style="36" customWidth="1"/>
    <col min="5931" max="5931" width="11.6640625" style="36" customWidth="1"/>
    <col min="5932" max="5932" width="10.1640625" style="36" bestFit="1" customWidth="1"/>
    <col min="5933" max="5933" width="6.6640625" style="36" bestFit="1" customWidth="1"/>
    <col min="5934" max="5934" width="10.1640625" style="36" bestFit="1" customWidth="1"/>
    <col min="5935" max="5945" width="0" style="36" hidden="1" customWidth="1"/>
    <col min="5946" max="5946" width="13.33203125" style="36" bestFit="1" customWidth="1"/>
    <col min="5947" max="5947" width="11.5" style="36" bestFit="1" customWidth="1"/>
    <col min="5948" max="5948" width="14" style="36" bestFit="1" customWidth="1"/>
    <col min="5949" max="5949" width="6.6640625" style="36" customWidth="1"/>
    <col min="5950" max="5950" width="11.6640625" style="36" customWidth="1"/>
    <col min="5951" max="5951" width="10.1640625" style="36" bestFit="1" customWidth="1"/>
    <col min="5952" max="5952" width="5.83203125" style="36" customWidth="1"/>
    <col min="5953" max="5954" width="9.1640625" style="36" customWidth="1"/>
    <col min="5955" max="5957" width="13.1640625" style="36" customWidth="1"/>
    <col min="5958" max="6144" width="9.33203125" style="36"/>
    <col min="6145" max="6145" width="6.1640625" style="36" bestFit="1" customWidth="1"/>
    <col min="6146" max="6146" width="4" style="36" customWidth="1"/>
    <col min="6147" max="6147" width="8.1640625" style="36" bestFit="1" customWidth="1"/>
    <col min="6148" max="6148" width="6" style="36" customWidth="1"/>
    <col min="6149" max="6149" width="10.1640625" style="36" bestFit="1" customWidth="1"/>
    <col min="6150" max="6150" width="4.5" style="36" customWidth="1"/>
    <col min="6151" max="6151" width="8.1640625" style="36" bestFit="1" customWidth="1"/>
    <col min="6152" max="6152" width="10.1640625" style="36" bestFit="1" customWidth="1"/>
    <col min="6153" max="6158" width="0" style="36" hidden="1" customWidth="1"/>
    <col min="6159" max="6159" width="11.33203125" style="36" customWidth="1"/>
    <col min="6160" max="6160" width="13.33203125" style="36" bestFit="1" customWidth="1"/>
    <col min="6161" max="6161" width="14" style="36" bestFit="1" customWidth="1"/>
    <col min="6162" max="6169" width="0" style="36" hidden="1" customWidth="1"/>
    <col min="6170" max="6170" width="12.5" style="36" customWidth="1"/>
    <col min="6171" max="6184" width="0" style="36" hidden="1" customWidth="1"/>
    <col min="6185" max="6185" width="13.1640625" style="36" customWidth="1"/>
    <col min="6186" max="6186" width="6.6640625" style="36" customWidth="1"/>
    <col min="6187" max="6187" width="11.6640625" style="36" customWidth="1"/>
    <col min="6188" max="6188" width="10.1640625" style="36" bestFit="1" customWidth="1"/>
    <col min="6189" max="6189" width="6.6640625" style="36" bestFit="1" customWidth="1"/>
    <col min="6190" max="6190" width="10.1640625" style="36" bestFit="1" customWidth="1"/>
    <col min="6191" max="6201" width="0" style="36" hidden="1" customWidth="1"/>
    <col min="6202" max="6202" width="13.33203125" style="36" bestFit="1" customWidth="1"/>
    <col min="6203" max="6203" width="11.5" style="36" bestFit="1" customWidth="1"/>
    <col min="6204" max="6204" width="14" style="36" bestFit="1" customWidth="1"/>
    <col min="6205" max="6205" width="6.6640625" style="36" customWidth="1"/>
    <col min="6206" max="6206" width="11.6640625" style="36" customWidth="1"/>
    <col min="6207" max="6207" width="10.1640625" style="36" bestFit="1" customWidth="1"/>
    <col min="6208" max="6208" width="5.83203125" style="36" customWidth="1"/>
    <col min="6209" max="6210" width="9.1640625" style="36" customWidth="1"/>
    <col min="6211" max="6213" width="13.1640625" style="36" customWidth="1"/>
    <col min="6214" max="6400" width="9.33203125" style="36"/>
    <col min="6401" max="6401" width="6.1640625" style="36" bestFit="1" customWidth="1"/>
    <col min="6402" max="6402" width="4" style="36" customWidth="1"/>
    <col min="6403" max="6403" width="8.1640625" style="36" bestFit="1" customWidth="1"/>
    <col min="6404" max="6404" width="6" style="36" customWidth="1"/>
    <col min="6405" max="6405" width="10.1640625" style="36" bestFit="1" customWidth="1"/>
    <col min="6406" max="6406" width="4.5" style="36" customWidth="1"/>
    <col min="6407" max="6407" width="8.1640625" style="36" bestFit="1" customWidth="1"/>
    <col min="6408" max="6408" width="10.1640625" style="36" bestFit="1" customWidth="1"/>
    <col min="6409" max="6414" width="0" style="36" hidden="1" customWidth="1"/>
    <col min="6415" max="6415" width="11.33203125" style="36" customWidth="1"/>
    <col min="6416" max="6416" width="13.33203125" style="36" bestFit="1" customWidth="1"/>
    <col min="6417" max="6417" width="14" style="36" bestFit="1" customWidth="1"/>
    <col min="6418" max="6425" width="0" style="36" hidden="1" customWidth="1"/>
    <col min="6426" max="6426" width="12.5" style="36" customWidth="1"/>
    <col min="6427" max="6440" width="0" style="36" hidden="1" customWidth="1"/>
    <col min="6441" max="6441" width="13.1640625" style="36" customWidth="1"/>
    <col min="6442" max="6442" width="6.6640625" style="36" customWidth="1"/>
    <col min="6443" max="6443" width="11.6640625" style="36" customWidth="1"/>
    <col min="6444" max="6444" width="10.1640625" style="36" bestFit="1" customWidth="1"/>
    <col min="6445" max="6445" width="6.6640625" style="36" bestFit="1" customWidth="1"/>
    <col min="6446" max="6446" width="10.1640625" style="36" bestFit="1" customWidth="1"/>
    <col min="6447" max="6457" width="0" style="36" hidden="1" customWidth="1"/>
    <col min="6458" max="6458" width="13.33203125" style="36" bestFit="1" customWidth="1"/>
    <col min="6459" max="6459" width="11.5" style="36" bestFit="1" customWidth="1"/>
    <col min="6460" max="6460" width="14" style="36" bestFit="1" customWidth="1"/>
    <col min="6461" max="6461" width="6.6640625" style="36" customWidth="1"/>
    <col min="6462" max="6462" width="11.6640625" style="36" customWidth="1"/>
    <col min="6463" max="6463" width="10.1640625" style="36" bestFit="1" customWidth="1"/>
    <col min="6464" max="6464" width="5.83203125" style="36" customWidth="1"/>
    <col min="6465" max="6466" width="9.1640625" style="36" customWidth="1"/>
    <col min="6467" max="6469" width="13.1640625" style="36" customWidth="1"/>
    <col min="6470" max="6656" width="9.33203125" style="36"/>
    <col min="6657" max="6657" width="6.1640625" style="36" bestFit="1" customWidth="1"/>
    <col min="6658" max="6658" width="4" style="36" customWidth="1"/>
    <col min="6659" max="6659" width="8.1640625" style="36" bestFit="1" customWidth="1"/>
    <col min="6660" max="6660" width="6" style="36" customWidth="1"/>
    <col min="6661" max="6661" width="10.1640625" style="36" bestFit="1" customWidth="1"/>
    <col min="6662" max="6662" width="4.5" style="36" customWidth="1"/>
    <col min="6663" max="6663" width="8.1640625" style="36" bestFit="1" customWidth="1"/>
    <col min="6664" max="6664" width="10.1640625" style="36" bestFit="1" customWidth="1"/>
    <col min="6665" max="6670" width="0" style="36" hidden="1" customWidth="1"/>
    <col min="6671" max="6671" width="11.33203125" style="36" customWidth="1"/>
    <col min="6672" max="6672" width="13.33203125" style="36" bestFit="1" customWidth="1"/>
    <col min="6673" max="6673" width="14" style="36" bestFit="1" customWidth="1"/>
    <col min="6674" max="6681" width="0" style="36" hidden="1" customWidth="1"/>
    <col min="6682" max="6682" width="12.5" style="36" customWidth="1"/>
    <col min="6683" max="6696" width="0" style="36" hidden="1" customWidth="1"/>
    <col min="6697" max="6697" width="13.1640625" style="36" customWidth="1"/>
    <col min="6698" max="6698" width="6.6640625" style="36" customWidth="1"/>
    <col min="6699" max="6699" width="11.6640625" style="36" customWidth="1"/>
    <col min="6700" max="6700" width="10.1640625" style="36" bestFit="1" customWidth="1"/>
    <col min="6701" max="6701" width="6.6640625" style="36" bestFit="1" customWidth="1"/>
    <col min="6702" max="6702" width="10.1640625" style="36" bestFit="1" customWidth="1"/>
    <col min="6703" max="6713" width="0" style="36" hidden="1" customWidth="1"/>
    <col min="6714" max="6714" width="13.33203125" style="36" bestFit="1" customWidth="1"/>
    <col min="6715" max="6715" width="11.5" style="36" bestFit="1" customWidth="1"/>
    <col min="6716" max="6716" width="14" style="36" bestFit="1" customWidth="1"/>
    <col min="6717" max="6717" width="6.6640625" style="36" customWidth="1"/>
    <col min="6718" max="6718" width="11.6640625" style="36" customWidth="1"/>
    <col min="6719" max="6719" width="10.1640625" style="36" bestFit="1" customWidth="1"/>
    <col min="6720" max="6720" width="5.83203125" style="36" customWidth="1"/>
    <col min="6721" max="6722" width="9.1640625" style="36" customWidth="1"/>
    <col min="6723" max="6725" width="13.1640625" style="36" customWidth="1"/>
    <col min="6726" max="6912" width="9.33203125" style="36"/>
    <col min="6913" max="6913" width="6.1640625" style="36" bestFit="1" customWidth="1"/>
    <col min="6914" max="6914" width="4" style="36" customWidth="1"/>
    <col min="6915" max="6915" width="8.1640625" style="36" bestFit="1" customWidth="1"/>
    <col min="6916" max="6916" width="6" style="36" customWidth="1"/>
    <col min="6917" max="6917" width="10.1640625" style="36" bestFit="1" customWidth="1"/>
    <col min="6918" max="6918" width="4.5" style="36" customWidth="1"/>
    <col min="6919" max="6919" width="8.1640625" style="36" bestFit="1" customWidth="1"/>
    <col min="6920" max="6920" width="10.1640625" style="36" bestFit="1" customWidth="1"/>
    <col min="6921" max="6926" width="0" style="36" hidden="1" customWidth="1"/>
    <col min="6927" max="6927" width="11.33203125" style="36" customWidth="1"/>
    <col min="6928" max="6928" width="13.33203125" style="36" bestFit="1" customWidth="1"/>
    <col min="6929" max="6929" width="14" style="36" bestFit="1" customWidth="1"/>
    <col min="6930" max="6937" width="0" style="36" hidden="1" customWidth="1"/>
    <col min="6938" max="6938" width="12.5" style="36" customWidth="1"/>
    <col min="6939" max="6952" width="0" style="36" hidden="1" customWidth="1"/>
    <col min="6953" max="6953" width="13.1640625" style="36" customWidth="1"/>
    <col min="6954" max="6954" width="6.6640625" style="36" customWidth="1"/>
    <col min="6955" max="6955" width="11.6640625" style="36" customWidth="1"/>
    <col min="6956" max="6956" width="10.1640625" style="36" bestFit="1" customWidth="1"/>
    <col min="6957" max="6957" width="6.6640625" style="36" bestFit="1" customWidth="1"/>
    <col min="6958" max="6958" width="10.1640625" style="36" bestFit="1" customWidth="1"/>
    <col min="6959" max="6969" width="0" style="36" hidden="1" customWidth="1"/>
    <col min="6970" max="6970" width="13.33203125" style="36" bestFit="1" customWidth="1"/>
    <col min="6971" max="6971" width="11.5" style="36" bestFit="1" customWidth="1"/>
    <col min="6972" max="6972" width="14" style="36" bestFit="1" customWidth="1"/>
    <col min="6973" max="6973" width="6.6640625" style="36" customWidth="1"/>
    <col min="6974" max="6974" width="11.6640625" style="36" customWidth="1"/>
    <col min="6975" max="6975" width="10.1640625" style="36" bestFit="1" customWidth="1"/>
    <col min="6976" max="6976" width="5.83203125" style="36" customWidth="1"/>
    <col min="6977" max="6978" width="9.1640625" style="36" customWidth="1"/>
    <col min="6979" max="6981" width="13.1640625" style="36" customWidth="1"/>
    <col min="6982" max="7168" width="9.33203125" style="36"/>
    <col min="7169" max="7169" width="6.1640625" style="36" bestFit="1" customWidth="1"/>
    <col min="7170" max="7170" width="4" style="36" customWidth="1"/>
    <col min="7171" max="7171" width="8.1640625" style="36" bestFit="1" customWidth="1"/>
    <col min="7172" max="7172" width="6" style="36" customWidth="1"/>
    <col min="7173" max="7173" width="10.1640625" style="36" bestFit="1" customWidth="1"/>
    <col min="7174" max="7174" width="4.5" style="36" customWidth="1"/>
    <col min="7175" max="7175" width="8.1640625" style="36" bestFit="1" customWidth="1"/>
    <col min="7176" max="7176" width="10.1640625" style="36" bestFit="1" customWidth="1"/>
    <col min="7177" max="7182" width="0" style="36" hidden="1" customWidth="1"/>
    <col min="7183" max="7183" width="11.33203125" style="36" customWidth="1"/>
    <col min="7184" max="7184" width="13.33203125" style="36" bestFit="1" customWidth="1"/>
    <col min="7185" max="7185" width="14" style="36" bestFit="1" customWidth="1"/>
    <col min="7186" max="7193" width="0" style="36" hidden="1" customWidth="1"/>
    <col min="7194" max="7194" width="12.5" style="36" customWidth="1"/>
    <col min="7195" max="7208" width="0" style="36" hidden="1" customWidth="1"/>
    <col min="7209" max="7209" width="13.1640625" style="36" customWidth="1"/>
    <col min="7210" max="7210" width="6.6640625" style="36" customWidth="1"/>
    <col min="7211" max="7211" width="11.6640625" style="36" customWidth="1"/>
    <col min="7212" max="7212" width="10.1640625" style="36" bestFit="1" customWidth="1"/>
    <col min="7213" max="7213" width="6.6640625" style="36" bestFit="1" customWidth="1"/>
    <col min="7214" max="7214" width="10.1640625" style="36" bestFit="1" customWidth="1"/>
    <col min="7215" max="7225" width="0" style="36" hidden="1" customWidth="1"/>
    <col min="7226" max="7226" width="13.33203125" style="36" bestFit="1" customWidth="1"/>
    <col min="7227" max="7227" width="11.5" style="36" bestFit="1" customWidth="1"/>
    <col min="7228" max="7228" width="14" style="36" bestFit="1" customWidth="1"/>
    <col min="7229" max="7229" width="6.6640625" style="36" customWidth="1"/>
    <col min="7230" max="7230" width="11.6640625" style="36" customWidth="1"/>
    <col min="7231" max="7231" width="10.1640625" style="36" bestFit="1" customWidth="1"/>
    <col min="7232" max="7232" width="5.83203125" style="36" customWidth="1"/>
    <col min="7233" max="7234" width="9.1640625" style="36" customWidth="1"/>
    <col min="7235" max="7237" width="13.1640625" style="36" customWidth="1"/>
    <col min="7238" max="7424" width="9.33203125" style="36"/>
    <col min="7425" max="7425" width="6.1640625" style="36" bestFit="1" customWidth="1"/>
    <col min="7426" max="7426" width="4" style="36" customWidth="1"/>
    <col min="7427" max="7427" width="8.1640625" style="36" bestFit="1" customWidth="1"/>
    <col min="7428" max="7428" width="6" style="36" customWidth="1"/>
    <col min="7429" max="7429" width="10.1640625" style="36" bestFit="1" customWidth="1"/>
    <col min="7430" max="7430" width="4.5" style="36" customWidth="1"/>
    <col min="7431" max="7431" width="8.1640625" style="36" bestFit="1" customWidth="1"/>
    <col min="7432" max="7432" width="10.1640625" style="36" bestFit="1" customWidth="1"/>
    <col min="7433" max="7438" width="0" style="36" hidden="1" customWidth="1"/>
    <col min="7439" max="7439" width="11.33203125" style="36" customWidth="1"/>
    <col min="7440" max="7440" width="13.33203125" style="36" bestFit="1" customWidth="1"/>
    <col min="7441" max="7441" width="14" style="36" bestFit="1" customWidth="1"/>
    <col min="7442" max="7449" width="0" style="36" hidden="1" customWidth="1"/>
    <col min="7450" max="7450" width="12.5" style="36" customWidth="1"/>
    <col min="7451" max="7464" width="0" style="36" hidden="1" customWidth="1"/>
    <col min="7465" max="7465" width="13.1640625" style="36" customWidth="1"/>
    <col min="7466" max="7466" width="6.6640625" style="36" customWidth="1"/>
    <col min="7467" max="7467" width="11.6640625" style="36" customWidth="1"/>
    <col min="7468" max="7468" width="10.1640625" style="36" bestFit="1" customWidth="1"/>
    <col min="7469" max="7469" width="6.6640625" style="36" bestFit="1" customWidth="1"/>
    <col min="7470" max="7470" width="10.1640625" style="36" bestFit="1" customWidth="1"/>
    <col min="7471" max="7481" width="0" style="36" hidden="1" customWidth="1"/>
    <col min="7482" max="7482" width="13.33203125" style="36" bestFit="1" customWidth="1"/>
    <col min="7483" max="7483" width="11.5" style="36" bestFit="1" customWidth="1"/>
    <col min="7484" max="7484" width="14" style="36" bestFit="1" customWidth="1"/>
    <col min="7485" max="7485" width="6.6640625" style="36" customWidth="1"/>
    <col min="7486" max="7486" width="11.6640625" style="36" customWidth="1"/>
    <col min="7487" max="7487" width="10.1640625" style="36" bestFit="1" customWidth="1"/>
    <col min="7488" max="7488" width="5.83203125" style="36" customWidth="1"/>
    <col min="7489" max="7490" width="9.1640625" style="36" customWidth="1"/>
    <col min="7491" max="7493" width="13.1640625" style="36" customWidth="1"/>
    <col min="7494" max="7680" width="9.33203125" style="36"/>
    <col min="7681" max="7681" width="6.1640625" style="36" bestFit="1" customWidth="1"/>
    <col min="7682" max="7682" width="4" style="36" customWidth="1"/>
    <col min="7683" max="7683" width="8.1640625" style="36" bestFit="1" customWidth="1"/>
    <col min="7684" max="7684" width="6" style="36" customWidth="1"/>
    <col min="7685" max="7685" width="10.1640625" style="36" bestFit="1" customWidth="1"/>
    <col min="7686" max="7686" width="4.5" style="36" customWidth="1"/>
    <col min="7687" max="7687" width="8.1640625" style="36" bestFit="1" customWidth="1"/>
    <col min="7688" max="7688" width="10.1640625" style="36" bestFit="1" customWidth="1"/>
    <col min="7689" max="7694" width="0" style="36" hidden="1" customWidth="1"/>
    <col min="7695" max="7695" width="11.33203125" style="36" customWidth="1"/>
    <col min="7696" max="7696" width="13.33203125" style="36" bestFit="1" customWidth="1"/>
    <col min="7697" max="7697" width="14" style="36" bestFit="1" customWidth="1"/>
    <col min="7698" max="7705" width="0" style="36" hidden="1" customWidth="1"/>
    <col min="7706" max="7706" width="12.5" style="36" customWidth="1"/>
    <col min="7707" max="7720" width="0" style="36" hidden="1" customWidth="1"/>
    <col min="7721" max="7721" width="13.1640625" style="36" customWidth="1"/>
    <col min="7722" max="7722" width="6.6640625" style="36" customWidth="1"/>
    <col min="7723" max="7723" width="11.6640625" style="36" customWidth="1"/>
    <col min="7724" max="7724" width="10.1640625" style="36" bestFit="1" customWidth="1"/>
    <col min="7725" max="7725" width="6.6640625" style="36" bestFit="1" customWidth="1"/>
    <col min="7726" max="7726" width="10.1640625" style="36" bestFit="1" customWidth="1"/>
    <col min="7727" max="7737" width="0" style="36" hidden="1" customWidth="1"/>
    <col min="7738" max="7738" width="13.33203125" style="36" bestFit="1" customWidth="1"/>
    <col min="7739" max="7739" width="11.5" style="36" bestFit="1" customWidth="1"/>
    <col min="7740" max="7740" width="14" style="36" bestFit="1" customWidth="1"/>
    <col min="7741" max="7741" width="6.6640625" style="36" customWidth="1"/>
    <col min="7742" max="7742" width="11.6640625" style="36" customWidth="1"/>
    <col min="7743" max="7743" width="10.1640625" style="36" bestFit="1" customWidth="1"/>
    <col min="7744" max="7744" width="5.83203125" style="36" customWidth="1"/>
    <col min="7745" max="7746" width="9.1640625" style="36" customWidth="1"/>
    <col min="7747" max="7749" width="13.1640625" style="36" customWidth="1"/>
    <col min="7750" max="7936" width="9.33203125" style="36"/>
    <col min="7937" max="7937" width="6.1640625" style="36" bestFit="1" customWidth="1"/>
    <col min="7938" max="7938" width="4" style="36" customWidth="1"/>
    <col min="7939" max="7939" width="8.1640625" style="36" bestFit="1" customWidth="1"/>
    <col min="7940" max="7940" width="6" style="36" customWidth="1"/>
    <col min="7941" max="7941" width="10.1640625" style="36" bestFit="1" customWidth="1"/>
    <col min="7942" max="7942" width="4.5" style="36" customWidth="1"/>
    <col min="7943" max="7943" width="8.1640625" style="36" bestFit="1" customWidth="1"/>
    <col min="7944" max="7944" width="10.1640625" style="36" bestFit="1" customWidth="1"/>
    <col min="7945" max="7950" width="0" style="36" hidden="1" customWidth="1"/>
    <col min="7951" max="7951" width="11.33203125" style="36" customWidth="1"/>
    <col min="7952" max="7952" width="13.33203125" style="36" bestFit="1" customWidth="1"/>
    <col min="7953" max="7953" width="14" style="36" bestFit="1" customWidth="1"/>
    <col min="7954" max="7961" width="0" style="36" hidden="1" customWidth="1"/>
    <col min="7962" max="7962" width="12.5" style="36" customWidth="1"/>
    <col min="7963" max="7976" width="0" style="36" hidden="1" customWidth="1"/>
    <col min="7977" max="7977" width="13.1640625" style="36" customWidth="1"/>
    <col min="7978" max="7978" width="6.6640625" style="36" customWidth="1"/>
    <col min="7979" max="7979" width="11.6640625" style="36" customWidth="1"/>
    <col min="7980" max="7980" width="10.1640625" style="36" bestFit="1" customWidth="1"/>
    <col min="7981" max="7981" width="6.6640625" style="36" bestFit="1" customWidth="1"/>
    <col min="7982" max="7982" width="10.1640625" style="36" bestFit="1" customWidth="1"/>
    <col min="7983" max="7993" width="0" style="36" hidden="1" customWidth="1"/>
    <col min="7994" max="7994" width="13.33203125" style="36" bestFit="1" customWidth="1"/>
    <col min="7995" max="7995" width="11.5" style="36" bestFit="1" customWidth="1"/>
    <col min="7996" max="7996" width="14" style="36" bestFit="1" customWidth="1"/>
    <col min="7997" max="7997" width="6.6640625" style="36" customWidth="1"/>
    <col min="7998" max="7998" width="11.6640625" style="36" customWidth="1"/>
    <col min="7999" max="7999" width="10.1640625" style="36" bestFit="1" customWidth="1"/>
    <col min="8000" max="8000" width="5.83203125" style="36" customWidth="1"/>
    <col min="8001" max="8002" width="9.1640625" style="36" customWidth="1"/>
    <col min="8003" max="8005" width="13.1640625" style="36" customWidth="1"/>
    <col min="8006" max="8192" width="9.33203125" style="36"/>
    <col min="8193" max="8193" width="6.1640625" style="36" bestFit="1" customWidth="1"/>
    <col min="8194" max="8194" width="4" style="36" customWidth="1"/>
    <col min="8195" max="8195" width="8.1640625" style="36" bestFit="1" customWidth="1"/>
    <col min="8196" max="8196" width="6" style="36" customWidth="1"/>
    <col min="8197" max="8197" width="10.1640625" style="36" bestFit="1" customWidth="1"/>
    <col min="8198" max="8198" width="4.5" style="36" customWidth="1"/>
    <col min="8199" max="8199" width="8.1640625" style="36" bestFit="1" customWidth="1"/>
    <col min="8200" max="8200" width="10.1640625" style="36" bestFit="1" customWidth="1"/>
    <col min="8201" max="8206" width="0" style="36" hidden="1" customWidth="1"/>
    <col min="8207" max="8207" width="11.33203125" style="36" customWidth="1"/>
    <col min="8208" max="8208" width="13.33203125" style="36" bestFit="1" customWidth="1"/>
    <col min="8209" max="8209" width="14" style="36" bestFit="1" customWidth="1"/>
    <col min="8210" max="8217" width="0" style="36" hidden="1" customWidth="1"/>
    <col min="8218" max="8218" width="12.5" style="36" customWidth="1"/>
    <col min="8219" max="8232" width="0" style="36" hidden="1" customWidth="1"/>
    <col min="8233" max="8233" width="13.1640625" style="36" customWidth="1"/>
    <col min="8234" max="8234" width="6.6640625" style="36" customWidth="1"/>
    <col min="8235" max="8235" width="11.6640625" style="36" customWidth="1"/>
    <col min="8236" max="8236" width="10.1640625" style="36" bestFit="1" customWidth="1"/>
    <col min="8237" max="8237" width="6.6640625" style="36" bestFit="1" customWidth="1"/>
    <col min="8238" max="8238" width="10.1640625" style="36" bestFit="1" customWidth="1"/>
    <col min="8239" max="8249" width="0" style="36" hidden="1" customWidth="1"/>
    <col min="8250" max="8250" width="13.33203125" style="36" bestFit="1" customWidth="1"/>
    <col min="8251" max="8251" width="11.5" style="36" bestFit="1" customWidth="1"/>
    <col min="8252" max="8252" width="14" style="36" bestFit="1" customWidth="1"/>
    <col min="8253" max="8253" width="6.6640625" style="36" customWidth="1"/>
    <col min="8254" max="8254" width="11.6640625" style="36" customWidth="1"/>
    <col min="8255" max="8255" width="10.1640625" style="36" bestFit="1" customWidth="1"/>
    <col min="8256" max="8256" width="5.83203125" style="36" customWidth="1"/>
    <col min="8257" max="8258" width="9.1640625" style="36" customWidth="1"/>
    <col min="8259" max="8261" width="13.1640625" style="36" customWidth="1"/>
    <col min="8262" max="8448" width="9.33203125" style="36"/>
    <col min="8449" max="8449" width="6.1640625" style="36" bestFit="1" customWidth="1"/>
    <col min="8450" max="8450" width="4" style="36" customWidth="1"/>
    <col min="8451" max="8451" width="8.1640625" style="36" bestFit="1" customWidth="1"/>
    <col min="8452" max="8452" width="6" style="36" customWidth="1"/>
    <col min="8453" max="8453" width="10.1640625" style="36" bestFit="1" customWidth="1"/>
    <col min="8454" max="8454" width="4.5" style="36" customWidth="1"/>
    <col min="8455" max="8455" width="8.1640625" style="36" bestFit="1" customWidth="1"/>
    <col min="8456" max="8456" width="10.1640625" style="36" bestFit="1" customWidth="1"/>
    <col min="8457" max="8462" width="0" style="36" hidden="1" customWidth="1"/>
    <col min="8463" max="8463" width="11.33203125" style="36" customWidth="1"/>
    <col min="8464" max="8464" width="13.33203125" style="36" bestFit="1" customWidth="1"/>
    <col min="8465" max="8465" width="14" style="36" bestFit="1" customWidth="1"/>
    <col min="8466" max="8473" width="0" style="36" hidden="1" customWidth="1"/>
    <col min="8474" max="8474" width="12.5" style="36" customWidth="1"/>
    <col min="8475" max="8488" width="0" style="36" hidden="1" customWidth="1"/>
    <col min="8489" max="8489" width="13.1640625" style="36" customWidth="1"/>
    <col min="8490" max="8490" width="6.6640625" style="36" customWidth="1"/>
    <col min="8491" max="8491" width="11.6640625" style="36" customWidth="1"/>
    <col min="8492" max="8492" width="10.1640625" style="36" bestFit="1" customWidth="1"/>
    <col min="8493" max="8493" width="6.6640625" style="36" bestFit="1" customWidth="1"/>
    <col min="8494" max="8494" width="10.1640625" style="36" bestFit="1" customWidth="1"/>
    <col min="8495" max="8505" width="0" style="36" hidden="1" customWidth="1"/>
    <col min="8506" max="8506" width="13.33203125" style="36" bestFit="1" customWidth="1"/>
    <col min="8507" max="8507" width="11.5" style="36" bestFit="1" customWidth="1"/>
    <col min="8508" max="8508" width="14" style="36" bestFit="1" customWidth="1"/>
    <col min="8509" max="8509" width="6.6640625" style="36" customWidth="1"/>
    <col min="8510" max="8510" width="11.6640625" style="36" customWidth="1"/>
    <col min="8511" max="8511" width="10.1640625" style="36" bestFit="1" customWidth="1"/>
    <col min="8512" max="8512" width="5.83203125" style="36" customWidth="1"/>
    <col min="8513" max="8514" width="9.1640625" style="36" customWidth="1"/>
    <col min="8515" max="8517" width="13.1640625" style="36" customWidth="1"/>
    <col min="8518" max="8704" width="9.33203125" style="36"/>
    <col min="8705" max="8705" width="6.1640625" style="36" bestFit="1" customWidth="1"/>
    <col min="8706" max="8706" width="4" style="36" customWidth="1"/>
    <col min="8707" max="8707" width="8.1640625" style="36" bestFit="1" customWidth="1"/>
    <col min="8708" max="8708" width="6" style="36" customWidth="1"/>
    <col min="8709" max="8709" width="10.1640625" style="36" bestFit="1" customWidth="1"/>
    <col min="8710" max="8710" width="4.5" style="36" customWidth="1"/>
    <col min="8711" max="8711" width="8.1640625" style="36" bestFit="1" customWidth="1"/>
    <col min="8712" max="8712" width="10.1640625" style="36" bestFit="1" customWidth="1"/>
    <col min="8713" max="8718" width="0" style="36" hidden="1" customWidth="1"/>
    <col min="8719" max="8719" width="11.33203125" style="36" customWidth="1"/>
    <col min="8720" max="8720" width="13.33203125" style="36" bestFit="1" customWidth="1"/>
    <col min="8721" max="8721" width="14" style="36" bestFit="1" customWidth="1"/>
    <col min="8722" max="8729" width="0" style="36" hidden="1" customWidth="1"/>
    <col min="8730" max="8730" width="12.5" style="36" customWidth="1"/>
    <col min="8731" max="8744" width="0" style="36" hidden="1" customWidth="1"/>
    <col min="8745" max="8745" width="13.1640625" style="36" customWidth="1"/>
    <col min="8746" max="8746" width="6.6640625" style="36" customWidth="1"/>
    <col min="8747" max="8747" width="11.6640625" style="36" customWidth="1"/>
    <col min="8748" max="8748" width="10.1640625" style="36" bestFit="1" customWidth="1"/>
    <col min="8749" max="8749" width="6.6640625" style="36" bestFit="1" customWidth="1"/>
    <col min="8750" max="8750" width="10.1640625" style="36" bestFit="1" customWidth="1"/>
    <col min="8751" max="8761" width="0" style="36" hidden="1" customWidth="1"/>
    <col min="8762" max="8762" width="13.33203125" style="36" bestFit="1" customWidth="1"/>
    <col min="8763" max="8763" width="11.5" style="36" bestFit="1" customWidth="1"/>
    <col min="8764" max="8764" width="14" style="36" bestFit="1" customWidth="1"/>
    <col min="8765" max="8765" width="6.6640625" style="36" customWidth="1"/>
    <col min="8766" max="8766" width="11.6640625" style="36" customWidth="1"/>
    <col min="8767" max="8767" width="10.1640625" style="36" bestFit="1" customWidth="1"/>
    <col min="8768" max="8768" width="5.83203125" style="36" customWidth="1"/>
    <col min="8769" max="8770" width="9.1640625" style="36" customWidth="1"/>
    <col min="8771" max="8773" width="13.1640625" style="36" customWidth="1"/>
    <col min="8774" max="8960" width="9.33203125" style="36"/>
    <col min="8961" max="8961" width="6.1640625" style="36" bestFit="1" customWidth="1"/>
    <col min="8962" max="8962" width="4" style="36" customWidth="1"/>
    <col min="8963" max="8963" width="8.1640625" style="36" bestFit="1" customWidth="1"/>
    <col min="8964" max="8964" width="6" style="36" customWidth="1"/>
    <col min="8965" max="8965" width="10.1640625" style="36" bestFit="1" customWidth="1"/>
    <col min="8966" max="8966" width="4.5" style="36" customWidth="1"/>
    <col min="8967" max="8967" width="8.1640625" style="36" bestFit="1" customWidth="1"/>
    <col min="8968" max="8968" width="10.1640625" style="36" bestFit="1" customWidth="1"/>
    <col min="8969" max="8974" width="0" style="36" hidden="1" customWidth="1"/>
    <col min="8975" max="8975" width="11.33203125" style="36" customWidth="1"/>
    <col min="8976" max="8976" width="13.33203125" style="36" bestFit="1" customWidth="1"/>
    <col min="8977" max="8977" width="14" style="36" bestFit="1" customWidth="1"/>
    <col min="8978" max="8985" width="0" style="36" hidden="1" customWidth="1"/>
    <col min="8986" max="8986" width="12.5" style="36" customWidth="1"/>
    <col min="8987" max="9000" width="0" style="36" hidden="1" customWidth="1"/>
    <col min="9001" max="9001" width="13.1640625" style="36" customWidth="1"/>
    <col min="9002" max="9002" width="6.6640625" style="36" customWidth="1"/>
    <col min="9003" max="9003" width="11.6640625" style="36" customWidth="1"/>
    <col min="9004" max="9004" width="10.1640625" style="36" bestFit="1" customWidth="1"/>
    <col min="9005" max="9005" width="6.6640625" style="36" bestFit="1" customWidth="1"/>
    <col min="9006" max="9006" width="10.1640625" style="36" bestFit="1" customWidth="1"/>
    <col min="9007" max="9017" width="0" style="36" hidden="1" customWidth="1"/>
    <col min="9018" max="9018" width="13.33203125" style="36" bestFit="1" customWidth="1"/>
    <col min="9019" max="9019" width="11.5" style="36" bestFit="1" customWidth="1"/>
    <col min="9020" max="9020" width="14" style="36" bestFit="1" customWidth="1"/>
    <col min="9021" max="9021" width="6.6640625" style="36" customWidth="1"/>
    <col min="9022" max="9022" width="11.6640625" style="36" customWidth="1"/>
    <col min="9023" max="9023" width="10.1640625" style="36" bestFit="1" customWidth="1"/>
    <col min="9024" max="9024" width="5.83203125" style="36" customWidth="1"/>
    <col min="9025" max="9026" width="9.1640625" style="36" customWidth="1"/>
    <col min="9027" max="9029" width="13.1640625" style="36" customWidth="1"/>
    <col min="9030" max="9216" width="9.33203125" style="36"/>
    <col min="9217" max="9217" width="6.1640625" style="36" bestFit="1" customWidth="1"/>
    <col min="9218" max="9218" width="4" style="36" customWidth="1"/>
    <col min="9219" max="9219" width="8.1640625" style="36" bestFit="1" customWidth="1"/>
    <col min="9220" max="9220" width="6" style="36" customWidth="1"/>
    <col min="9221" max="9221" width="10.1640625" style="36" bestFit="1" customWidth="1"/>
    <col min="9222" max="9222" width="4.5" style="36" customWidth="1"/>
    <col min="9223" max="9223" width="8.1640625" style="36" bestFit="1" customWidth="1"/>
    <col min="9224" max="9224" width="10.1640625" style="36" bestFit="1" customWidth="1"/>
    <col min="9225" max="9230" width="0" style="36" hidden="1" customWidth="1"/>
    <col min="9231" max="9231" width="11.33203125" style="36" customWidth="1"/>
    <col min="9232" max="9232" width="13.33203125" style="36" bestFit="1" customWidth="1"/>
    <col min="9233" max="9233" width="14" style="36" bestFit="1" customWidth="1"/>
    <col min="9234" max="9241" width="0" style="36" hidden="1" customWidth="1"/>
    <col min="9242" max="9242" width="12.5" style="36" customWidth="1"/>
    <col min="9243" max="9256" width="0" style="36" hidden="1" customWidth="1"/>
    <col min="9257" max="9257" width="13.1640625" style="36" customWidth="1"/>
    <col min="9258" max="9258" width="6.6640625" style="36" customWidth="1"/>
    <col min="9259" max="9259" width="11.6640625" style="36" customWidth="1"/>
    <col min="9260" max="9260" width="10.1640625" style="36" bestFit="1" customWidth="1"/>
    <col min="9261" max="9261" width="6.6640625" style="36" bestFit="1" customWidth="1"/>
    <col min="9262" max="9262" width="10.1640625" style="36" bestFit="1" customWidth="1"/>
    <col min="9263" max="9273" width="0" style="36" hidden="1" customWidth="1"/>
    <col min="9274" max="9274" width="13.33203125" style="36" bestFit="1" customWidth="1"/>
    <col min="9275" max="9275" width="11.5" style="36" bestFit="1" customWidth="1"/>
    <col min="9276" max="9276" width="14" style="36" bestFit="1" customWidth="1"/>
    <col min="9277" max="9277" width="6.6640625" style="36" customWidth="1"/>
    <col min="9278" max="9278" width="11.6640625" style="36" customWidth="1"/>
    <col min="9279" max="9279" width="10.1640625" style="36" bestFit="1" customWidth="1"/>
    <col min="9280" max="9280" width="5.83203125" style="36" customWidth="1"/>
    <col min="9281" max="9282" width="9.1640625" style="36" customWidth="1"/>
    <col min="9283" max="9285" width="13.1640625" style="36" customWidth="1"/>
    <col min="9286" max="9472" width="9.33203125" style="36"/>
    <col min="9473" max="9473" width="6.1640625" style="36" bestFit="1" customWidth="1"/>
    <col min="9474" max="9474" width="4" style="36" customWidth="1"/>
    <col min="9475" max="9475" width="8.1640625" style="36" bestFit="1" customWidth="1"/>
    <col min="9476" max="9476" width="6" style="36" customWidth="1"/>
    <col min="9477" max="9477" width="10.1640625" style="36" bestFit="1" customWidth="1"/>
    <col min="9478" max="9478" width="4.5" style="36" customWidth="1"/>
    <col min="9479" max="9479" width="8.1640625" style="36" bestFit="1" customWidth="1"/>
    <col min="9480" max="9480" width="10.1640625" style="36" bestFit="1" customWidth="1"/>
    <col min="9481" max="9486" width="0" style="36" hidden="1" customWidth="1"/>
    <col min="9487" max="9487" width="11.33203125" style="36" customWidth="1"/>
    <col min="9488" max="9488" width="13.33203125" style="36" bestFit="1" customWidth="1"/>
    <col min="9489" max="9489" width="14" style="36" bestFit="1" customWidth="1"/>
    <col min="9490" max="9497" width="0" style="36" hidden="1" customWidth="1"/>
    <col min="9498" max="9498" width="12.5" style="36" customWidth="1"/>
    <col min="9499" max="9512" width="0" style="36" hidden="1" customWidth="1"/>
    <col min="9513" max="9513" width="13.1640625" style="36" customWidth="1"/>
    <col min="9514" max="9514" width="6.6640625" style="36" customWidth="1"/>
    <col min="9515" max="9515" width="11.6640625" style="36" customWidth="1"/>
    <col min="9516" max="9516" width="10.1640625" style="36" bestFit="1" customWidth="1"/>
    <col min="9517" max="9517" width="6.6640625" style="36" bestFit="1" customWidth="1"/>
    <col min="9518" max="9518" width="10.1640625" style="36" bestFit="1" customWidth="1"/>
    <col min="9519" max="9529" width="0" style="36" hidden="1" customWidth="1"/>
    <col min="9530" max="9530" width="13.33203125" style="36" bestFit="1" customWidth="1"/>
    <col min="9531" max="9531" width="11.5" style="36" bestFit="1" customWidth="1"/>
    <col min="9532" max="9532" width="14" style="36" bestFit="1" customWidth="1"/>
    <col min="9533" max="9533" width="6.6640625" style="36" customWidth="1"/>
    <col min="9534" max="9534" width="11.6640625" style="36" customWidth="1"/>
    <col min="9535" max="9535" width="10.1640625" style="36" bestFit="1" customWidth="1"/>
    <col min="9536" max="9536" width="5.83203125" style="36" customWidth="1"/>
    <col min="9537" max="9538" width="9.1640625" style="36" customWidth="1"/>
    <col min="9539" max="9541" width="13.1640625" style="36" customWidth="1"/>
    <col min="9542" max="9728" width="9.33203125" style="36"/>
    <col min="9729" max="9729" width="6.1640625" style="36" bestFit="1" customWidth="1"/>
    <col min="9730" max="9730" width="4" style="36" customWidth="1"/>
    <col min="9731" max="9731" width="8.1640625" style="36" bestFit="1" customWidth="1"/>
    <col min="9732" max="9732" width="6" style="36" customWidth="1"/>
    <col min="9733" max="9733" width="10.1640625" style="36" bestFit="1" customWidth="1"/>
    <col min="9734" max="9734" width="4.5" style="36" customWidth="1"/>
    <col min="9735" max="9735" width="8.1640625" style="36" bestFit="1" customWidth="1"/>
    <col min="9736" max="9736" width="10.1640625" style="36" bestFit="1" customWidth="1"/>
    <col min="9737" max="9742" width="0" style="36" hidden="1" customWidth="1"/>
    <col min="9743" max="9743" width="11.33203125" style="36" customWidth="1"/>
    <col min="9744" max="9744" width="13.33203125" style="36" bestFit="1" customWidth="1"/>
    <col min="9745" max="9745" width="14" style="36" bestFit="1" customWidth="1"/>
    <col min="9746" max="9753" width="0" style="36" hidden="1" customWidth="1"/>
    <col min="9754" max="9754" width="12.5" style="36" customWidth="1"/>
    <col min="9755" max="9768" width="0" style="36" hidden="1" customWidth="1"/>
    <col min="9769" max="9769" width="13.1640625" style="36" customWidth="1"/>
    <col min="9770" max="9770" width="6.6640625" style="36" customWidth="1"/>
    <col min="9771" max="9771" width="11.6640625" style="36" customWidth="1"/>
    <col min="9772" max="9772" width="10.1640625" style="36" bestFit="1" customWidth="1"/>
    <col min="9773" max="9773" width="6.6640625" style="36" bestFit="1" customWidth="1"/>
    <col min="9774" max="9774" width="10.1640625" style="36" bestFit="1" customWidth="1"/>
    <col min="9775" max="9785" width="0" style="36" hidden="1" customWidth="1"/>
    <col min="9786" max="9786" width="13.33203125" style="36" bestFit="1" customWidth="1"/>
    <col min="9787" max="9787" width="11.5" style="36" bestFit="1" customWidth="1"/>
    <col min="9788" max="9788" width="14" style="36" bestFit="1" customWidth="1"/>
    <col min="9789" max="9789" width="6.6640625" style="36" customWidth="1"/>
    <col min="9790" max="9790" width="11.6640625" style="36" customWidth="1"/>
    <col min="9791" max="9791" width="10.1640625" style="36" bestFit="1" customWidth="1"/>
    <col min="9792" max="9792" width="5.83203125" style="36" customWidth="1"/>
    <col min="9793" max="9794" width="9.1640625" style="36" customWidth="1"/>
    <col min="9795" max="9797" width="13.1640625" style="36" customWidth="1"/>
    <col min="9798" max="9984" width="9.33203125" style="36"/>
    <col min="9985" max="9985" width="6.1640625" style="36" bestFit="1" customWidth="1"/>
    <col min="9986" max="9986" width="4" style="36" customWidth="1"/>
    <col min="9987" max="9987" width="8.1640625" style="36" bestFit="1" customWidth="1"/>
    <col min="9988" max="9988" width="6" style="36" customWidth="1"/>
    <col min="9989" max="9989" width="10.1640625" style="36" bestFit="1" customWidth="1"/>
    <col min="9990" max="9990" width="4.5" style="36" customWidth="1"/>
    <col min="9991" max="9991" width="8.1640625" style="36" bestFit="1" customWidth="1"/>
    <col min="9992" max="9992" width="10.1640625" style="36" bestFit="1" customWidth="1"/>
    <col min="9993" max="9998" width="0" style="36" hidden="1" customWidth="1"/>
    <col min="9999" max="9999" width="11.33203125" style="36" customWidth="1"/>
    <col min="10000" max="10000" width="13.33203125" style="36" bestFit="1" customWidth="1"/>
    <col min="10001" max="10001" width="14" style="36" bestFit="1" customWidth="1"/>
    <col min="10002" max="10009" width="0" style="36" hidden="1" customWidth="1"/>
    <col min="10010" max="10010" width="12.5" style="36" customWidth="1"/>
    <col min="10011" max="10024" width="0" style="36" hidden="1" customWidth="1"/>
    <col min="10025" max="10025" width="13.1640625" style="36" customWidth="1"/>
    <col min="10026" max="10026" width="6.6640625" style="36" customWidth="1"/>
    <col min="10027" max="10027" width="11.6640625" style="36" customWidth="1"/>
    <col min="10028" max="10028" width="10.1640625" style="36" bestFit="1" customWidth="1"/>
    <col min="10029" max="10029" width="6.6640625" style="36" bestFit="1" customWidth="1"/>
    <col min="10030" max="10030" width="10.1640625" style="36" bestFit="1" customWidth="1"/>
    <col min="10031" max="10041" width="0" style="36" hidden="1" customWidth="1"/>
    <col min="10042" max="10042" width="13.33203125" style="36" bestFit="1" customWidth="1"/>
    <col min="10043" max="10043" width="11.5" style="36" bestFit="1" customWidth="1"/>
    <col min="10044" max="10044" width="14" style="36" bestFit="1" customWidth="1"/>
    <col min="10045" max="10045" width="6.6640625" style="36" customWidth="1"/>
    <col min="10046" max="10046" width="11.6640625" style="36" customWidth="1"/>
    <col min="10047" max="10047" width="10.1640625" style="36" bestFit="1" customWidth="1"/>
    <col min="10048" max="10048" width="5.83203125" style="36" customWidth="1"/>
    <col min="10049" max="10050" width="9.1640625" style="36" customWidth="1"/>
    <col min="10051" max="10053" width="13.1640625" style="36" customWidth="1"/>
    <col min="10054" max="10240" width="9.33203125" style="36"/>
    <col min="10241" max="10241" width="6.1640625" style="36" bestFit="1" customWidth="1"/>
    <col min="10242" max="10242" width="4" style="36" customWidth="1"/>
    <col min="10243" max="10243" width="8.1640625" style="36" bestFit="1" customWidth="1"/>
    <col min="10244" max="10244" width="6" style="36" customWidth="1"/>
    <col min="10245" max="10245" width="10.1640625" style="36" bestFit="1" customWidth="1"/>
    <col min="10246" max="10246" width="4.5" style="36" customWidth="1"/>
    <col min="10247" max="10247" width="8.1640625" style="36" bestFit="1" customWidth="1"/>
    <col min="10248" max="10248" width="10.1640625" style="36" bestFit="1" customWidth="1"/>
    <col min="10249" max="10254" width="0" style="36" hidden="1" customWidth="1"/>
    <col min="10255" max="10255" width="11.33203125" style="36" customWidth="1"/>
    <col min="10256" max="10256" width="13.33203125" style="36" bestFit="1" customWidth="1"/>
    <col min="10257" max="10257" width="14" style="36" bestFit="1" customWidth="1"/>
    <col min="10258" max="10265" width="0" style="36" hidden="1" customWidth="1"/>
    <col min="10266" max="10266" width="12.5" style="36" customWidth="1"/>
    <col min="10267" max="10280" width="0" style="36" hidden="1" customWidth="1"/>
    <col min="10281" max="10281" width="13.1640625" style="36" customWidth="1"/>
    <col min="10282" max="10282" width="6.6640625" style="36" customWidth="1"/>
    <col min="10283" max="10283" width="11.6640625" style="36" customWidth="1"/>
    <col min="10284" max="10284" width="10.1640625" style="36" bestFit="1" customWidth="1"/>
    <col min="10285" max="10285" width="6.6640625" style="36" bestFit="1" customWidth="1"/>
    <col min="10286" max="10286" width="10.1640625" style="36" bestFit="1" customWidth="1"/>
    <col min="10287" max="10297" width="0" style="36" hidden="1" customWidth="1"/>
    <col min="10298" max="10298" width="13.33203125" style="36" bestFit="1" customWidth="1"/>
    <col min="10299" max="10299" width="11.5" style="36" bestFit="1" customWidth="1"/>
    <col min="10300" max="10300" width="14" style="36" bestFit="1" customWidth="1"/>
    <col min="10301" max="10301" width="6.6640625" style="36" customWidth="1"/>
    <col min="10302" max="10302" width="11.6640625" style="36" customWidth="1"/>
    <col min="10303" max="10303" width="10.1640625" style="36" bestFit="1" customWidth="1"/>
    <col min="10304" max="10304" width="5.83203125" style="36" customWidth="1"/>
    <col min="10305" max="10306" width="9.1640625" style="36" customWidth="1"/>
    <col min="10307" max="10309" width="13.1640625" style="36" customWidth="1"/>
    <col min="10310" max="10496" width="9.33203125" style="36"/>
    <col min="10497" max="10497" width="6.1640625" style="36" bestFit="1" customWidth="1"/>
    <col min="10498" max="10498" width="4" style="36" customWidth="1"/>
    <col min="10499" max="10499" width="8.1640625" style="36" bestFit="1" customWidth="1"/>
    <col min="10500" max="10500" width="6" style="36" customWidth="1"/>
    <col min="10501" max="10501" width="10.1640625" style="36" bestFit="1" customWidth="1"/>
    <col min="10502" max="10502" width="4.5" style="36" customWidth="1"/>
    <col min="10503" max="10503" width="8.1640625" style="36" bestFit="1" customWidth="1"/>
    <col min="10504" max="10504" width="10.1640625" style="36" bestFit="1" customWidth="1"/>
    <col min="10505" max="10510" width="0" style="36" hidden="1" customWidth="1"/>
    <col min="10511" max="10511" width="11.33203125" style="36" customWidth="1"/>
    <col min="10512" max="10512" width="13.33203125" style="36" bestFit="1" customWidth="1"/>
    <col min="10513" max="10513" width="14" style="36" bestFit="1" customWidth="1"/>
    <col min="10514" max="10521" width="0" style="36" hidden="1" customWidth="1"/>
    <col min="10522" max="10522" width="12.5" style="36" customWidth="1"/>
    <col min="10523" max="10536" width="0" style="36" hidden="1" customWidth="1"/>
    <col min="10537" max="10537" width="13.1640625" style="36" customWidth="1"/>
    <col min="10538" max="10538" width="6.6640625" style="36" customWidth="1"/>
    <col min="10539" max="10539" width="11.6640625" style="36" customWidth="1"/>
    <col min="10540" max="10540" width="10.1640625" style="36" bestFit="1" customWidth="1"/>
    <col min="10541" max="10541" width="6.6640625" style="36" bestFit="1" customWidth="1"/>
    <col min="10542" max="10542" width="10.1640625" style="36" bestFit="1" customWidth="1"/>
    <col min="10543" max="10553" width="0" style="36" hidden="1" customWidth="1"/>
    <col min="10554" max="10554" width="13.33203125" style="36" bestFit="1" customWidth="1"/>
    <col min="10555" max="10555" width="11.5" style="36" bestFit="1" customWidth="1"/>
    <col min="10556" max="10556" width="14" style="36" bestFit="1" customWidth="1"/>
    <col min="10557" max="10557" width="6.6640625" style="36" customWidth="1"/>
    <col min="10558" max="10558" width="11.6640625" style="36" customWidth="1"/>
    <col min="10559" max="10559" width="10.1640625" style="36" bestFit="1" customWidth="1"/>
    <col min="10560" max="10560" width="5.83203125" style="36" customWidth="1"/>
    <col min="10561" max="10562" width="9.1640625" style="36" customWidth="1"/>
    <col min="10563" max="10565" width="13.1640625" style="36" customWidth="1"/>
    <col min="10566" max="10752" width="9.33203125" style="36"/>
    <col min="10753" max="10753" width="6.1640625" style="36" bestFit="1" customWidth="1"/>
    <col min="10754" max="10754" width="4" style="36" customWidth="1"/>
    <col min="10755" max="10755" width="8.1640625" style="36" bestFit="1" customWidth="1"/>
    <col min="10756" max="10756" width="6" style="36" customWidth="1"/>
    <col min="10757" max="10757" width="10.1640625" style="36" bestFit="1" customWidth="1"/>
    <col min="10758" max="10758" width="4.5" style="36" customWidth="1"/>
    <col min="10759" max="10759" width="8.1640625" style="36" bestFit="1" customWidth="1"/>
    <col min="10760" max="10760" width="10.1640625" style="36" bestFit="1" customWidth="1"/>
    <col min="10761" max="10766" width="0" style="36" hidden="1" customWidth="1"/>
    <col min="10767" max="10767" width="11.33203125" style="36" customWidth="1"/>
    <col min="10768" max="10768" width="13.33203125" style="36" bestFit="1" customWidth="1"/>
    <col min="10769" max="10769" width="14" style="36" bestFit="1" customWidth="1"/>
    <col min="10770" max="10777" width="0" style="36" hidden="1" customWidth="1"/>
    <col min="10778" max="10778" width="12.5" style="36" customWidth="1"/>
    <col min="10779" max="10792" width="0" style="36" hidden="1" customWidth="1"/>
    <col min="10793" max="10793" width="13.1640625" style="36" customWidth="1"/>
    <col min="10794" max="10794" width="6.6640625" style="36" customWidth="1"/>
    <col min="10795" max="10795" width="11.6640625" style="36" customWidth="1"/>
    <col min="10796" max="10796" width="10.1640625" style="36" bestFit="1" customWidth="1"/>
    <col min="10797" max="10797" width="6.6640625" style="36" bestFit="1" customWidth="1"/>
    <col min="10798" max="10798" width="10.1640625" style="36" bestFit="1" customWidth="1"/>
    <col min="10799" max="10809" width="0" style="36" hidden="1" customWidth="1"/>
    <col min="10810" max="10810" width="13.33203125" style="36" bestFit="1" customWidth="1"/>
    <col min="10811" max="10811" width="11.5" style="36" bestFit="1" customWidth="1"/>
    <col min="10812" max="10812" width="14" style="36" bestFit="1" customWidth="1"/>
    <col min="10813" max="10813" width="6.6640625" style="36" customWidth="1"/>
    <col min="10814" max="10814" width="11.6640625" style="36" customWidth="1"/>
    <col min="10815" max="10815" width="10.1640625" style="36" bestFit="1" customWidth="1"/>
    <col min="10816" max="10816" width="5.83203125" style="36" customWidth="1"/>
    <col min="10817" max="10818" width="9.1640625" style="36" customWidth="1"/>
    <col min="10819" max="10821" width="13.1640625" style="36" customWidth="1"/>
    <col min="10822" max="11008" width="9.33203125" style="36"/>
    <col min="11009" max="11009" width="6.1640625" style="36" bestFit="1" customWidth="1"/>
    <col min="11010" max="11010" width="4" style="36" customWidth="1"/>
    <col min="11011" max="11011" width="8.1640625" style="36" bestFit="1" customWidth="1"/>
    <col min="11012" max="11012" width="6" style="36" customWidth="1"/>
    <col min="11013" max="11013" width="10.1640625" style="36" bestFit="1" customWidth="1"/>
    <col min="11014" max="11014" width="4.5" style="36" customWidth="1"/>
    <col min="11015" max="11015" width="8.1640625" style="36" bestFit="1" customWidth="1"/>
    <col min="11016" max="11016" width="10.1640625" style="36" bestFit="1" customWidth="1"/>
    <col min="11017" max="11022" width="0" style="36" hidden="1" customWidth="1"/>
    <col min="11023" max="11023" width="11.33203125" style="36" customWidth="1"/>
    <col min="11024" max="11024" width="13.33203125" style="36" bestFit="1" customWidth="1"/>
    <col min="11025" max="11025" width="14" style="36" bestFit="1" customWidth="1"/>
    <col min="11026" max="11033" width="0" style="36" hidden="1" customWidth="1"/>
    <col min="11034" max="11034" width="12.5" style="36" customWidth="1"/>
    <col min="11035" max="11048" width="0" style="36" hidden="1" customWidth="1"/>
    <col min="11049" max="11049" width="13.1640625" style="36" customWidth="1"/>
    <col min="11050" max="11050" width="6.6640625" style="36" customWidth="1"/>
    <col min="11051" max="11051" width="11.6640625" style="36" customWidth="1"/>
    <col min="11052" max="11052" width="10.1640625" style="36" bestFit="1" customWidth="1"/>
    <col min="11053" max="11053" width="6.6640625" style="36" bestFit="1" customWidth="1"/>
    <col min="11054" max="11054" width="10.1640625" style="36" bestFit="1" customWidth="1"/>
    <col min="11055" max="11065" width="0" style="36" hidden="1" customWidth="1"/>
    <col min="11066" max="11066" width="13.33203125" style="36" bestFit="1" customWidth="1"/>
    <col min="11067" max="11067" width="11.5" style="36" bestFit="1" customWidth="1"/>
    <col min="11068" max="11068" width="14" style="36" bestFit="1" customWidth="1"/>
    <col min="11069" max="11069" width="6.6640625" style="36" customWidth="1"/>
    <col min="11070" max="11070" width="11.6640625" style="36" customWidth="1"/>
    <col min="11071" max="11071" width="10.1640625" style="36" bestFit="1" customWidth="1"/>
    <col min="11072" max="11072" width="5.83203125" style="36" customWidth="1"/>
    <col min="11073" max="11074" width="9.1640625" style="36" customWidth="1"/>
    <col min="11075" max="11077" width="13.1640625" style="36" customWidth="1"/>
    <col min="11078" max="11264" width="9.33203125" style="36"/>
    <col min="11265" max="11265" width="6.1640625" style="36" bestFit="1" customWidth="1"/>
    <col min="11266" max="11266" width="4" style="36" customWidth="1"/>
    <col min="11267" max="11267" width="8.1640625" style="36" bestFit="1" customWidth="1"/>
    <col min="11268" max="11268" width="6" style="36" customWidth="1"/>
    <col min="11269" max="11269" width="10.1640625" style="36" bestFit="1" customWidth="1"/>
    <col min="11270" max="11270" width="4.5" style="36" customWidth="1"/>
    <col min="11271" max="11271" width="8.1640625" style="36" bestFit="1" customWidth="1"/>
    <col min="11272" max="11272" width="10.1640625" style="36" bestFit="1" customWidth="1"/>
    <col min="11273" max="11278" width="0" style="36" hidden="1" customWidth="1"/>
    <col min="11279" max="11279" width="11.33203125" style="36" customWidth="1"/>
    <col min="11280" max="11280" width="13.33203125" style="36" bestFit="1" customWidth="1"/>
    <col min="11281" max="11281" width="14" style="36" bestFit="1" customWidth="1"/>
    <col min="11282" max="11289" width="0" style="36" hidden="1" customWidth="1"/>
    <col min="11290" max="11290" width="12.5" style="36" customWidth="1"/>
    <col min="11291" max="11304" width="0" style="36" hidden="1" customWidth="1"/>
    <col min="11305" max="11305" width="13.1640625" style="36" customWidth="1"/>
    <col min="11306" max="11306" width="6.6640625" style="36" customWidth="1"/>
    <col min="11307" max="11307" width="11.6640625" style="36" customWidth="1"/>
    <col min="11308" max="11308" width="10.1640625" style="36" bestFit="1" customWidth="1"/>
    <col min="11309" max="11309" width="6.6640625" style="36" bestFit="1" customWidth="1"/>
    <col min="11310" max="11310" width="10.1640625" style="36" bestFit="1" customWidth="1"/>
    <col min="11311" max="11321" width="0" style="36" hidden="1" customWidth="1"/>
    <col min="11322" max="11322" width="13.33203125" style="36" bestFit="1" customWidth="1"/>
    <col min="11323" max="11323" width="11.5" style="36" bestFit="1" customWidth="1"/>
    <col min="11324" max="11324" width="14" style="36" bestFit="1" customWidth="1"/>
    <col min="11325" max="11325" width="6.6640625" style="36" customWidth="1"/>
    <col min="11326" max="11326" width="11.6640625" style="36" customWidth="1"/>
    <col min="11327" max="11327" width="10.1640625" style="36" bestFit="1" customWidth="1"/>
    <col min="11328" max="11328" width="5.83203125" style="36" customWidth="1"/>
    <col min="11329" max="11330" width="9.1640625" style="36" customWidth="1"/>
    <col min="11331" max="11333" width="13.1640625" style="36" customWidth="1"/>
    <col min="11334" max="11520" width="9.33203125" style="36"/>
    <col min="11521" max="11521" width="6.1640625" style="36" bestFit="1" customWidth="1"/>
    <col min="11522" max="11522" width="4" style="36" customWidth="1"/>
    <col min="11523" max="11523" width="8.1640625" style="36" bestFit="1" customWidth="1"/>
    <col min="11524" max="11524" width="6" style="36" customWidth="1"/>
    <col min="11525" max="11525" width="10.1640625" style="36" bestFit="1" customWidth="1"/>
    <col min="11526" max="11526" width="4.5" style="36" customWidth="1"/>
    <col min="11527" max="11527" width="8.1640625" style="36" bestFit="1" customWidth="1"/>
    <col min="11528" max="11528" width="10.1640625" style="36" bestFit="1" customWidth="1"/>
    <col min="11529" max="11534" width="0" style="36" hidden="1" customWidth="1"/>
    <col min="11535" max="11535" width="11.33203125" style="36" customWidth="1"/>
    <col min="11536" max="11536" width="13.33203125" style="36" bestFit="1" customWidth="1"/>
    <col min="11537" max="11537" width="14" style="36" bestFit="1" customWidth="1"/>
    <col min="11538" max="11545" width="0" style="36" hidden="1" customWidth="1"/>
    <col min="11546" max="11546" width="12.5" style="36" customWidth="1"/>
    <col min="11547" max="11560" width="0" style="36" hidden="1" customWidth="1"/>
    <col min="11561" max="11561" width="13.1640625" style="36" customWidth="1"/>
    <col min="11562" max="11562" width="6.6640625" style="36" customWidth="1"/>
    <col min="11563" max="11563" width="11.6640625" style="36" customWidth="1"/>
    <col min="11564" max="11564" width="10.1640625" style="36" bestFit="1" customWidth="1"/>
    <col min="11565" max="11565" width="6.6640625" style="36" bestFit="1" customWidth="1"/>
    <col min="11566" max="11566" width="10.1640625" style="36" bestFit="1" customWidth="1"/>
    <col min="11567" max="11577" width="0" style="36" hidden="1" customWidth="1"/>
    <col min="11578" max="11578" width="13.33203125" style="36" bestFit="1" customWidth="1"/>
    <col min="11579" max="11579" width="11.5" style="36" bestFit="1" customWidth="1"/>
    <col min="11580" max="11580" width="14" style="36" bestFit="1" customWidth="1"/>
    <col min="11581" max="11581" width="6.6640625" style="36" customWidth="1"/>
    <col min="11582" max="11582" width="11.6640625" style="36" customWidth="1"/>
    <col min="11583" max="11583" width="10.1640625" style="36" bestFit="1" customWidth="1"/>
    <col min="11584" max="11584" width="5.83203125" style="36" customWidth="1"/>
    <col min="11585" max="11586" width="9.1640625" style="36" customWidth="1"/>
    <col min="11587" max="11589" width="13.1640625" style="36" customWidth="1"/>
    <col min="11590" max="11776" width="9.33203125" style="36"/>
    <col min="11777" max="11777" width="6.1640625" style="36" bestFit="1" customWidth="1"/>
    <col min="11778" max="11778" width="4" style="36" customWidth="1"/>
    <col min="11779" max="11779" width="8.1640625" style="36" bestFit="1" customWidth="1"/>
    <col min="11780" max="11780" width="6" style="36" customWidth="1"/>
    <col min="11781" max="11781" width="10.1640625" style="36" bestFit="1" customWidth="1"/>
    <col min="11782" max="11782" width="4.5" style="36" customWidth="1"/>
    <col min="11783" max="11783" width="8.1640625" style="36" bestFit="1" customWidth="1"/>
    <col min="11784" max="11784" width="10.1640625" style="36" bestFit="1" customWidth="1"/>
    <col min="11785" max="11790" width="0" style="36" hidden="1" customWidth="1"/>
    <col min="11791" max="11791" width="11.33203125" style="36" customWidth="1"/>
    <col min="11792" max="11792" width="13.33203125" style="36" bestFit="1" customWidth="1"/>
    <col min="11793" max="11793" width="14" style="36" bestFit="1" customWidth="1"/>
    <col min="11794" max="11801" width="0" style="36" hidden="1" customWidth="1"/>
    <col min="11802" max="11802" width="12.5" style="36" customWidth="1"/>
    <col min="11803" max="11816" width="0" style="36" hidden="1" customWidth="1"/>
    <col min="11817" max="11817" width="13.1640625" style="36" customWidth="1"/>
    <col min="11818" max="11818" width="6.6640625" style="36" customWidth="1"/>
    <col min="11819" max="11819" width="11.6640625" style="36" customWidth="1"/>
    <col min="11820" max="11820" width="10.1640625" style="36" bestFit="1" customWidth="1"/>
    <col min="11821" max="11821" width="6.6640625" style="36" bestFit="1" customWidth="1"/>
    <col min="11822" max="11822" width="10.1640625" style="36" bestFit="1" customWidth="1"/>
    <col min="11823" max="11833" width="0" style="36" hidden="1" customWidth="1"/>
    <col min="11834" max="11834" width="13.33203125" style="36" bestFit="1" customWidth="1"/>
    <col min="11835" max="11835" width="11.5" style="36" bestFit="1" customWidth="1"/>
    <col min="11836" max="11836" width="14" style="36" bestFit="1" customWidth="1"/>
    <col min="11837" max="11837" width="6.6640625" style="36" customWidth="1"/>
    <col min="11838" max="11838" width="11.6640625" style="36" customWidth="1"/>
    <col min="11839" max="11839" width="10.1640625" style="36" bestFit="1" customWidth="1"/>
    <col min="11840" max="11840" width="5.83203125" style="36" customWidth="1"/>
    <col min="11841" max="11842" width="9.1640625" style="36" customWidth="1"/>
    <col min="11843" max="11845" width="13.1640625" style="36" customWidth="1"/>
    <col min="11846" max="12032" width="9.33203125" style="36"/>
    <col min="12033" max="12033" width="6.1640625" style="36" bestFit="1" customWidth="1"/>
    <col min="12034" max="12034" width="4" style="36" customWidth="1"/>
    <col min="12035" max="12035" width="8.1640625" style="36" bestFit="1" customWidth="1"/>
    <col min="12036" max="12036" width="6" style="36" customWidth="1"/>
    <col min="12037" max="12037" width="10.1640625" style="36" bestFit="1" customWidth="1"/>
    <col min="12038" max="12038" width="4.5" style="36" customWidth="1"/>
    <col min="12039" max="12039" width="8.1640625" style="36" bestFit="1" customWidth="1"/>
    <col min="12040" max="12040" width="10.1640625" style="36" bestFit="1" customWidth="1"/>
    <col min="12041" max="12046" width="0" style="36" hidden="1" customWidth="1"/>
    <col min="12047" max="12047" width="11.33203125" style="36" customWidth="1"/>
    <col min="12048" max="12048" width="13.33203125" style="36" bestFit="1" customWidth="1"/>
    <col min="12049" max="12049" width="14" style="36" bestFit="1" customWidth="1"/>
    <col min="12050" max="12057" width="0" style="36" hidden="1" customWidth="1"/>
    <col min="12058" max="12058" width="12.5" style="36" customWidth="1"/>
    <col min="12059" max="12072" width="0" style="36" hidden="1" customWidth="1"/>
    <col min="12073" max="12073" width="13.1640625" style="36" customWidth="1"/>
    <col min="12074" max="12074" width="6.6640625" style="36" customWidth="1"/>
    <col min="12075" max="12075" width="11.6640625" style="36" customWidth="1"/>
    <col min="12076" max="12076" width="10.1640625" style="36" bestFit="1" customWidth="1"/>
    <col min="12077" max="12077" width="6.6640625" style="36" bestFit="1" customWidth="1"/>
    <col min="12078" max="12078" width="10.1640625" style="36" bestFit="1" customWidth="1"/>
    <col min="12079" max="12089" width="0" style="36" hidden="1" customWidth="1"/>
    <col min="12090" max="12090" width="13.33203125" style="36" bestFit="1" customWidth="1"/>
    <col min="12091" max="12091" width="11.5" style="36" bestFit="1" customWidth="1"/>
    <col min="12092" max="12092" width="14" style="36" bestFit="1" customWidth="1"/>
    <col min="12093" max="12093" width="6.6640625" style="36" customWidth="1"/>
    <col min="12094" max="12094" width="11.6640625" style="36" customWidth="1"/>
    <col min="12095" max="12095" width="10.1640625" style="36" bestFit="1" customWidth="1"/>
    <col min="12096" max="12096" width="5.83203125" style="36" customWidth="1"/>
    <col min="12097" max="12098" width="9.1640625" style="36" customWidth="1"/>
    <col min="12099" max="12101" width="13.1640625" style="36" customWidth="1"/>
    <col min="12102" max="12288" width="9.33203125" style="36"/>
    <col min="12289" max="12289" width="6.1640625" style="36" bestFit="1" customWidth="1"/>
    <col min="12290" max="12290" width="4" style="36" customWidth="1"/>
    <col min="12291" max="12291" width="8.1640625" style="36" bestFit="1" customWidth="1"/>
    <col min="12292" max="12292" width="6" style="36" customWidth="1"/>
    <col min="12293" max="12293" width="10.1640625" style="36" bestFit="1" customWidth="1"/>
    <col min="12294" max="12294" width="4.5" style="36" customWidth="1"/>
    <col min="12295" max="12295" width="8.1640625" style="36" bestFit="1" customWidth="1"/>
    <col min="12296" max="12296" width="10.1640625" style="36" bestFit="1" customWidth="1"/>
    <col min="12297" max="12302" width="0" style="36" hidden="1" customWidth="1"/>
    <col min="12303" max="12303" width="11.33203125" style="36" customWidth="1"/>
    <col min="12304" max="12304" width="13.33203125" style="36" bestFit="1" customWidth="1"/>
    <col min="12305" max="12305" width="14" style="36" bestFit="1" customWidth="1"/>
    <col min="12306" max="12313" width="0" style="36" hidden="1" customWidth="1"/>
    <col min="12314" max="12314" width="12.5" style="36" customWidth="1"/>
    <col min="12315" max="12328" width="0" style="36" hidden="1" customWidth="1"/>
    <col min="12329" max="12329" width="13.1640625" style="36" customWidth="1"/>
    <col min="12330" max="12330" width="6.6640625" style="36" customWidth="1"/>
    <col min="12331" max="12331" width="11.6640625" style="36" customWidth="1"/>
    <col min="12332" max="12332" width="10.1640625" style="36" bestFit="1" customWidth="1"/>
    <col min="12333" max="12333" width="6.6640625" style="36" bestFit="1" customWidth="1"/>
    <col min="12334" max="12334" width="10.1640625" style="36" bestFit="1" customWidth="1"/>
    <col min="12335" max="12345" width="0" style="36" hidden="1" customWidth="1"/>
    <col min="12346" max="12346" width="13.33203125" style="36" bestFit="1" customWidth="1"/>
    <col min="12347" max="12347" width="11.5" style="36" bestFit="1" customWidth="1"/>
    <col min="12348" max="12348" width="14" style="36" bestFit="1" customWidth="1"/>
    <col min="12349" max="12349" width="6.6640625" style="36" customWidth="1"/>
    <col min="12350" max="12350" width="11.6640625" style="36" customWidth="1"/>
    <col min="12351" max="12351" width="10.1640625" style="36" bestFit="1" customWidth="1"/>
    <col min="12352" max="12352" width="5.83203125" style="36" customWidth="1"/>
    <col min="12353" max="12354" width="9.1640625" style="36" customWidth="1"/>
    <col min="12355" max="12357" width="13.1640625" style="36" customWidth="1"/>
    <col min="12358" max="12544" width="9.33203125" style="36"/>
    <col min="12545" max="12545" width="6.1640625" style="36" bestFit="1" customWidth="1"/>
    <col min="12546" max="12546" width="4" style="36" customWidth="1"/>
    <col min="12547" max="12547" width="8.1640625" style="36" bestFit="1" customWidth="1"/>
    <col min="12548" max="12548" width="6" style="36" customWidth="1"/>
    <col min="12549" max="12549" width="10.1640625" style="36" bestFit="1" customWidth="1"/>
    <col min="12550" max="12550" width="4.5" style="36" customWidth="1"/>
    <col min="12551" max="12551" width="8.1640625" style="36" bestFit="1" customWidth="1"/>
    <col min="12552" max="12552" width="10.1640625" style="36" bestFit="1" customWidth="1"/>
    <col min="12553" max="12558" width="0" style="36" hidden="1" customWidth="1"/>
    <col min="12559" max="12559" width="11.33203125" style="36" customWidth="1"/>
    <col min="12560" max="12560" width="13.33203125" style="36" bestFit="1" customWidth="1"/>
    <col min="12561" max="12561" width="14" style="36" bestFit="1" customWidth="1"/>
    <col min="12562" max="12569" width="0" style="36" hidden="1" customWidth="1"/>
    <col min="12570" max="12570" width="12.5" style="36" customWidth="1"/>
    <col min="12571" max="12584" width="0" style="36" hidden="1" customWidth="1"/>
    <col min="12585" max="12585" width="13.1640625" style="36" customWidth="1"/>
    <col min="12586" max="12586" width="6.6640625" style="36" customWidth="1"/>
    <col min="12587" max="12587" width="11.6640625" style="36" customWidth="1"/>
    <col min="12588" max="12588" width="10.1640625" style="36" bestFit="1" customWidth="1"/>
    <col min="12589" max="12589" width="6.6640625" style="36" bestFit="1" customWidth="1"/>
    <col min="12590" max="12590" width="10.1640625" style="36" bestFit="1" customWidth="1"/>
    <col min="12591" max="12601" width="0" style="36" hidden="1" customWidth="1"/>
    <col min="12602" max="12602" width="13.33203125" style="36" bestFit="1" customWidth="1"/>
    <col min="12603" max="12603" width="11.5" style="36" bestFit="1" customWidth="1"/>
    <col min="12604" max="12604" width="14" style="36" bestFit="1" customWidth="1"/>
    <col min="12605" max="12605" width="6.6640625" style="36" customWidth="1"/>
    <col min="12606" max="12606" width="11.6640625" style="36" customWidth="1"/>
    <col min="12607" max="12607" width="10.1640625" style="36" bestFit="1" customWidth="1"/>
    <col min="12608" max="12608" width="5.83203125" style="36" customWidth="1"/>
    <col min="12609" max="12610" width="9.1640625" style="36" customWidth="1"/>
    <col min="12611" max="12613" width="13.1640625" style="36" customWidth="1"/>
    <col min="12614" max="12800" width="9.33203125" style="36"/>
    <col min="12801" max="12801" width="6.1640625" style="36" bestFit="1" customWidth="1"/>
    <col min="12802" max="12802" width="4" style="36" customWidth="1"/>
    <col min="12803" max="12803" width="8.1640625" style="36" bestFit="1" customWidth="1"/>
    <col min="12804" max="12804" width="6" style="36" customWidth="1"/>
    <col min="12805" max="12805" width="10.1640625" style="36" bestFit="1" customWidth="1"/>
    <col min="12806" max="12806" width="4.5" style="36" customWidth="1"/>
    <col min="12807" max="12807" width="8.1640625" style="36" bestFit="1" customWidth="1"/>
    <col min="12808" max="12808" width="10.1640625" style="36" bestFit="1" customWidth="1"/>
    <col min="12809" max="12814" width="0" style="36" hidden="1" customWidth="1"/>
    <col min="12815" max="12815" width="11.33203125" style="36" customWidth="1"/>
    <col min="12816" max="12816" width="13.33203125" style="36" bestFit="1" customWidth="1"/>
    <col min="12817" max="12817" width="14" style="36" bestFit="1" customWidth="1"/>
    <col min="12818" max="12825" width="0" style="36" hidden="1" customWidth="1"/>
    <col min="12826" max="12826" width="12.5" style="36" customWidth="1"/>
    <col min="12827" max="12840" width="0" style="36" hidden="1" customWidth="1"/>
    <col min="12841" max="12841" width="13.1640625" style="36" customWidth="1"/>
    <col min="12842" max="12842" width="6.6640625" style="36" customWidth="1"/>
    <col min="12843" max="12843" width="11.6640625" style="36" customWidth="1"/>
    <col min="12844" max="12844" width="10.1640625" style="36" bestFit="1" customWidth="1"/>
    <col min="12845" max="12845" width="6.6640625" style="36" bestFit="1" customWidth="1"/>
    <col min="12846" max="12846" width="10.1640625" style="36" bestFit="1" customWidth="1"/>
    <col min="12847" max="12857" width="0" style="36" hidden="1" customWidth="1"/>
    <col min="12858" max="12858" width="13.33203125" style="36" bestFit="1" customWidth="1"/>
    <col min="12859" max="12859" width="11.5" style="36" bestFit="1" customWidth="1"/>
    <col min="12860" max="12860" width="14" style="36" bestFit="1" customWidth="1"/>
    <col min="12861" max="12861" width="6.6640625" style="36" customWidth="1"/>
    <col min="12862" max="12862" width="11.6640625" style="36" customWidth="1"/>
    <col min="12863" max="12863" width="10.1640625" style="36" bestFit="1" customWidth="1"/>
    <col min="12864" max="12864" width="5.83203125" style="36" customWidth="1"/>
    <col min="12865" max="12866" width="9.1640625" style="36" customWidth="1"/>
    <col min="12867" max="12869" width="13.1640625" style="36" customWidth="1"/>
    <col min="12870" max="13056" width="9.33203125" style="36"/>
    <col min="13057" max="13057" width="6.1640625" style="36" bestFit="1" customWidth="1"/>
    <col min="13058" max="13058" width="4" style="36" customWidth="1"/>
    <col min="13059" max="13059" width="8.1640625" style="36" bestFit="1" customWidth="1"/>
    <col min="13060" max="13060" width="6" style="36" customWidth="1"/>
    <col min="13061" max="13061" width="10.1640625" style="36" bestFit="1" customWidth="1"/>
    <col min="13062" max="13062" width="4.5" style="36" customWidth="1"/>
    <col min="13063" max="13063" width="8.1640625" style="36" bestFit="1" customWidth="1"/>
    <col min="13064" max="13064" width="10.1640625" style="36" bestFit="1" customWidth="1"/>
    <col min="13065" max="13070" width="0" style="36" hidden="1" customWidth="1"/>
    <col min="13071" max="13071" width="11.33203125" style="36" customWidth="1"/>
    <col min="13072" max="13072" width="13.33203125" style="36" bestFit="1" customWidth="1"/>
    <col min="13073" max="13073" width="14" style="36" bestFit="1" customWidth="1"/>
    <col min="13074" max="13081" width="0" style="36" hidden="1" customWidth="1"/>
    <col min="13082" max="13082" width="12.5" style="36" customWidth="1"/>
    <col min="13083" max="13096" width="0" style="36" hidden="1" customWidth="1"/>
    <col min="13097" max="13097" width="13.1640625" style="36" customWidth="1"/>
    <col min="13098" max="13098" width="6.6640625" style="36" customWidth="1"/>
    <col min="13099" max="13099" width="11.6640625" style="36" customWidth="1"/>
    <col min="13100" max="13100" width="10.1640625" style="36" bestFit="1" customWidth="1"/>
    <col min="13101" max="13101" width="6.6640625" style="36" bestFit="1" customWidth="1"/>
    <col min="13102" max="13102" width="10.1640625" style="36" bestFit="1" customWidth="1"/>
    <col min="13103" max="13113" width="0" style="36" hidden="1" customWidth="1"/>
    <col min="13114" max="13114" width="13.33203125" style="36" bestFit="1" customWidth="1"/>
    <col min="13115" max="13115" width="11.5" style="36" bestFit="1" customWidth="1"/>
    <col min="13116" max="13116" width="14" style="36" bestFit="1" customWidth="1"/>
    <col min="13117" max="13117" width="6.6640625" style="36" customWidth="1"/>
    <col min="13118" max="13118" width="11.6640625" style="36" customWidth="1"/>
    <col min="13119" max="13119" width="10.1640625" style="36" bestFit="1" customWidth="1"/>
    <col min="13120" max="13120" width="5.83203125" style="36" customWidth="1"/>
    <col min="13121" max="13122" width="9.1640625" style="36" customWidth="1"/>
    <col min="13123" max="13125" width="13.1640625" style="36" customWidth="1"/>
    <col min="13126" max="13312" width="9.33203125" style="36"/>
    <col min="13313" max="13313" width="6.1640625" style="36" bestFit="1" customWidth="1"/>
    <col min="13314" max="13314" width="4" style="36" customWidth="1"/>
    <col min="13315" max="13315" width="8.1640625" style="36" bestFit="1" customWidth="1"/>
    <col min="13316" max="13316" width="6" style="36" customWidth="1"/>
    <col min="13317" max="13317" width="10.1640625" style="36" bestFit="1" customWidth="1"/>
    <col min="13318" max="13318" width="4.5" style="36" customWidth="1"/>
    <col min="13319" max="13319" width="8.1640625" style="36" bestFit="1" customWidth="1"/>
    <col min="13320" max="13320" width="10.1640625" style="36" bestFit="1" customWidth="1"/>
    <col min="13321" max="13326" width="0" style="36" hidden="1" customWidth="1"/>
    <col min="13327" max="13327" width="11.33203125" style="36" customWidth="1"/>
    <col min="13328" max="13328" width="13.33203125" style="36" bestFit="1" customWidth="1"/>
    <col min="13329" max="13329" width="14" style="36" bestFit="1" customWidth="1"/>
    <col min="13330" max="13337" width="0" style="36" hidden="1" customWidth="1"/>
    <col min="13338" max="13338" width="12.5" style="36" customWidth="1"/>
    <col min="13339" max="13352" width="0" style="36" hidden="1" customWidth="1"/>
    <col min="13353" max="13353" width="13.1640625" style="36" customWidth="1"/>
    <col min="13354" max="13354" width="6.6640625" style="36" customWidth="1"/>
    <col min="13355" max="13355" width="11.6640625" style="36" customWidth="1"/>
    <col min="13356" max="13356" width="10.1640625" style="36" bestFit="1" customWidth="1"/>
    <col min="13357" max="13357" width="6.6640625" style="36" bestFit="1" customWidth="1"/>
    <col min="13358" max="13358" width="10.1640625" style="36" bestFit="1" customWidth="1"/>
    <col min="13359" max="13369" width="0" style="36" hidden="1" customWidth="1"/>
    <col min="13370" max="13370" width="13.33203125" style="36" bestFit="1" customWidth="1"/>
    <col min="13371" max="13371" width="11.5" style="36" bestFit="1" customWidth="1"/>
    <col min="13372" max="13372" width="14" style="36" bestFit="1" customWidth="1"/>
    <col min="13373" max="13373" width="6.6640625" style="36" customWidth="1"/>
    <col min="13374" max="13374" width="11.6640625" style="36" customWidth="1"/>
    <col min="13375" max="13375" width="10.1640625" style="36" bestFit="1" customWidth="1"/>
    <col min="13376" max="13376" width="5.83203125" style="36" customWidth="1"/>
    <col min="13377" max="13378" width="9.1640625" style="36" customWidth="1"/>
    <col min="13379" max="13381" width="13.1640625" style="36" customWidth="1"/>
    <col min="13382" max="13568" width="9.33203125" style="36"/>
    <col min="13569" max="13569" width="6.1640625" style="36" bestFit="1" customWidth="1"/>
    <col min="13570" max="13570" width="4" style="36" customWidth="1"/>
    <col min="13571" max="13571" width="8.1640625" style="36" bestFit="1" customWidth="1"/>
    <col min="13572" max="13572" width="6" style="36" customWidth="1"/>
    <col min="13573" max="13573" width="10.1640625" style="36" bestFit="1" customWidth="1"/>
    <col min="13574" max="13574" width="4.5" style="36" customWidth="1"/>
    <col min="13575" max="13575" width="8.1640625" style="36" bestFit="1" customWidth="1"/>
    <col min="13576" max="13576" width="10.1640625" style="36" bestFit="1" customWidth="1"/>
    <col min="13577" max="13582" width="0" style="36" hidden="1" customWidth="1"/>
    <col min="13583" max="13583" width="11.33203125" style="36" customWidth="1"/>
    <col min="13584" max="13584" width="13.33203125" style="36" bestFit="1" customWidth="1"/>
    <col min="13585" max="13585" width="14" style="36" bestFit="1" customWidth="1"/>
    <col min="13586" max="13593" width="0" style="36" hidden="1" customWidth="1"/>
    <col min="13594" max="13594" width="12.5" style="36" customWidth="1"/>
    <col min="13595" max="13608" width="0" style="36" hidden="1" customWidth="1"/>
    <col min="13609" max="13609" width="13.1640625" style="36" customWidth="1"/>
    <col min="13610" max="13610" width="6.6640625" style="36" customWidth="1"/>
    <col min="13611" max="13611" width="11.6640625" style="36" customWidth="1"/>
    <col min="13612" max="13612" width="10.1640625" style="36" bestFit="1" customWidth="1"/>
    <col min="13613" max="13613" width="6.6640625" style="36" bestFit="1" customWidth="1"/>
    <col min="13614" max="13614" width="10.1640625" style="36" bestFit="1" customWidth="1"/>
    <col min="13615" max="13625" width="0" style="36" hidden="1" customWidth="1"/>
    <col min="13626" max="13626" width="13.33203125" style="36" bestFit="1" customWidth="1"/>
    <col min="13627" max="13627" width="11.5" style="36" bestFit="1" customWidth="1"/>
    <col min="13628" max="13628" width="14" style="36" bestFit="1" customWidth="1"/>
    <col min="13629" max="13629" width="6.6640625" style="36" customWidth="1"/>
    <col min="13630" max="13630" width="11.6640625" style="36" customWidth="1"/>
    <col min="13631" max="13631" width="10.1640625" style="36" bestFit="1" customWidth="1"/>
    <col min="13632" max="13632" width="5.83203125" style="36" customWidth="1"/>
    <col min="13633" max="13634" width="9.1640625" style="36" customWidth="1"/>
    <col min="13635" max="13637" width="13.1640625" style="36" customWidth="1"/>
    <col min="13638" max="13824" width="9.33203125" style="36"/>
    <col min="13825" max="13825" width="6.1640625" style="36" bestFit="1" customWidth="1"/>
    <col min="13826" max="13826" width="4" style="36" customWidth="1"/>
    <col min="13827" max="13827" width="8.1640625" style="36" bestFit="1" customWidth="1"/>
    <col min="13828" max="13828" width="6" style="36" customWidth="1"/>
    <col min="13829" max="13829" width="10.1640625" style="36" bestFit="1" customWidth="1"/>
    <col min="13830" max="13830" width="4.5" style="36" customWidth="1"/>
    <col min="13831" max="13831" width="8.1640625" style="36" bestFit="1" customWidth="1"/>
    <col min="13832" max="13832" width="10.1640625" style="36" bestFit="1" customWidth="1"/>
    <col min="13833" max="13838" width="0" style="36" hidden="1" customWidth="1"/>
    <col min="13839" max="13839" width="11.33203125" style="36" customWidth="1"/>
    <col min="13840" max="13840" width="13.33203125" style="36" bestFit="1" customWidth="1"/>
    <col min="13841" max="13841" width="14" style="36" bestFit="1" customWidth="1"/>
    <col min="13842" max="13849" width="0" style="36" hidden="1" customWidth="1"/>
    <col min="13850" max="13850" width="12.5" style="36" customWidth="1"/>
    <col min="13851" max="13864" width="0" style="36" hidden="1" customWidth="1"/>
    <col min="13865" max="13865" width="13.1640625" style="36" customWidth="1"/>
    <col min="13866" max="13866" width="6.6640625" style="36" customWidth="1"/>
    <col min="13867" max="13867" width="11.6640625" style="36" customWidth="1"/>
    <col min="13868" max="13868" width="10.1640625" style="36" bestFit="1" customWidth="1"/>
    <col min="13869" max="13869" width="6.6640625" style="36" bestFit="1" customWidth="1"/>
    <col min="13870" max="13870" width="10.1640625" style="36" bestFit="1" customWidth="1"/>
    <col min="13871" max="13881" width="0" style="36" hidden="1" customWidth="1"/>
    <col min="13882" max="13882" width="13.33203125" style="36" bestFit="1" customWidth="1"/>
    <col min="13883" max="13883" width="11.5" style="36" bestFit="1" customWidth="1"/>
    <col min="13884" max="13884" width="14" style="36" bestFit="1" customWidth="1"/>
    <col min="13885" max="13885" width="6.6640625" style="36" customWidth="1"/>
    <col min="13886" max="13886" width="11.6640625" style="36" customWidth="1"/>
    <col min="13887" max="13887" width="10.1640625" style="36" bestFit="1" customWidth="1"/>
    <col min="13888" max="13888" width="5.83203125" style="36" customWidth="1"/>
    <col min="13889" max="13890" width="9.1640625" style="36" customWidth="1"/>
    <col min="13891" max="13893" width="13.1640625" style="36" customWidth="1"/>
    <col min="13894" max="14080" width="9.33203125" style="36"/>
    <col min="14081" max="14081" width="6.1640625" style="36" bestFit="1" customWidth="1"/>
    <col min="14082" max="14082" width="4" style="36" customWidth="1"/>
    <col min="14083" max="14083" width="8.1640625" style="36" bestFit="1" customWidth="1"/>
    <col min="14084" max="14084" width="6" style="36" customWidth="1"/>
    <col min="14085" max="14085" width="10.1640625" style="36" bestFit="1" customWidth="1"/>
    <col min="14086" max="14086" width="4.5" style="36" customWidth="1"/>
    <col min="14087" max="14087" width="8.1640625" style="36" bestFit="1" customWidth="1"/>
    <col min="14088" max="14088" width="10.1640625" style="36" bestFit="1" customWidth="1"/>
    <col min="14089" max="14094" width="0" style="36" hidden="1" customWidth="1"/>
    <col min="14095" max="14095" width="11.33203125" style="36" customWidth="1"/>
    <col min="14096" max="14096" width="13.33203125" style="36" bestFit="1" customWidth="1"/>
    <col min="14097" max="14097" width="14" style="36" bestFit="1" customWidth="1"/>
    <col min="14098" max="14105" width="0" style="36" hidden="1" customWidth="1"/>
    <col min="14106" max="14106" width="12.5" style="36" customWidth="1"/>
    <col min="14107" max="14120" width="0" style="36" hidden="1" customWidth="1"/>
    <col min="14121" max="14121" width="13.1640625" style="36" customWidth="1"/>
    <col min="14122" max="14122" width="6.6640625" style="36" customWidth="1"/>
    <col min="14123" max="14123" width="11.6640625" style="36" customWidth="1"/>
    <col min="14124" max="14124" width="10.1640625" style="36" bestFit="1" customWidth="1"/>
    <col min="14125" max="14125" width="6.6640625" style="36" bestFit="1" customWidth="1"/>
    <col min="14126" max="14126" width="10.1640625" style="36" bestFit="1" customWidth="1"/>
    <col min="14127" max="14137" width="0" style="36" hidden="1" customWidth="1"/>
    <col min="14138" max="14138" width="13.33203125" style="36" bestFit="1" customWidth="1"/>
    <col min="14139" max="14139" width="11.5" style="36" bestFit="1" customWidth="1"/>
    <col min="14140" max="14140" width="14" style="36" bestFit="1" customWidth="1"/>
    <col min="14141" max="14141" width="6.6640625" style="36" customWidth="1"/>
    <col min="14142" max="14142" width="11.6640625" style="36" customWidth="1"/>
    <col min="14143" max="14143" width="10.1640625" style="36" bestFit="1" customWidth="1"/>
    <col min="14144" max="14144" width="5.83203125" style="36" customWidth="1"/>
    <col min="14145" max="14146" width="9.1640625" style="36" customWidth="1"/>
    <col min="14147" max="14149" width="13.1640625" style="36" customWidth="1"/>
    <col min="14150" max="14336" width="9.33203125" style="36"/>
    <col min="14337" max="14337" width="6.1640625" style="36" bestFit="1" customWidth="1"/>
    <col min="14338" max="14338" width="4" style="36" customWidth="1"/>
    <col min="14339" max="14339" width="8.1640625" style="36" bestFit="1" customWidth="1"/>
    <col min="14340" max="14340" width="6" style="36" customWidth="1"/>
    <col min="14341" max="14341" width="10.1640625" style="36" bestFit="1" customWidth="1"/>
    <col min="14342" max="14342" width="4.5" style="36" customWidth="1"/>
    <col min="14343" max="14343" width="8.1640625" style="36" bestFit="1" customWidth="1"/>
    <col min="14344" max="14344" width="10.1640625" style="36" bestFit="1" customWidth="1"/>
    <col min="14345" max="14350" width="0" style="36" hidden="1" customWidth="1"/>
    <col min="14351" max="14351" width="11.33203125" style="36" customWidth="1"/>
    <col min="14352" max="14352" width="13.33203125" style="36" bestFit="1" customWidth="1"/>
    <col min="14353" max="14353" width="14" style="36" bestFit="1" customWidth="1"/>
    <col min="14354" max="14361" width="0" style="36" hidden="1" customWidth="1"/>
    <col min="14362" max="14362" width="12.5" style="36" customWidth="1"/>
    <col min="14363" max="14376" width="0" style="36" hidden="1" customWidth="1"/>
    <col min="14377" max="14377" width="13.1640625" style="36" customWidth="1"/>
    <col min="14378" max="14378" width="6.6640625" style="36" customWidth="1"/>
    <col min="14379" max="14379" width="11.6640625" style="36" customWidth="1"/>
    <col min="14380" max="14380" width="10.1640625" style="36" bestFit="1" customWidth="1"/>
    <col min="14381" max="14381" width="6.6640625" style="36" bestFit="1" customWidth="1"/>
    <col min="14382" max="14382" width="10.1640625" style="36" bestFit="1" customWidth="1"/>
    <col min="14383" max="14393" width="0" style="36" hidden="1" customWidth="1"/>
    <col min="14394" max="14394" width="13.33203125" style="36" bestFit="1" customWidth="1"/>
    <col min="14395" max="14395" width="11.5" style="36" bestFit="1" customWidth="1"/>
    <col min="14396" max="14396" width="14" style="36" bestFit="1" customWidth="1"/>
    <col min="14397" max="14397" width="6.6640625" style="36" customWidth="1"/>
    <col min="14398" max="14398" width="11.6640625" style="36" customWidth="1"/>
    <col min="14399" max="14399" width="10.1640625" style="36" bestFit="1" customWidth="1"/>
    <col min="14400" max="14400" width="5.83203125" style="36" customWidth="1"/>
    <col min="14401" max="14402" width="9.1640625" style="36" customWidth="1"/>
    <col min="14403" max="14405" width="13.1640625" style="36" customWidth="1"/>
    <col min="14406" max="14592" width="9.33203125" style="36"/>
    <col min="14593" max="14593" width="6.1640625" style="36" bestFit="1" customWidth="1"/>
    <col min="14594" max="14594" width="4" style="36" customWidth="1"/>
    <col min="14595" max="14595" width="8.1640625" style="36" bestFit="1" customWidth="1"/>
    <col min="14596" max="14596" width="6" style="36" customWidth="1"/>
    <col min="14597" max="14597" width="10.1640625" style="36" bestFit="1" customWidth="1"/>
    <col min="14598" max="14598" width="4.5" style="36" customWidth="1"/>
    <col min="14599" max="14599" width="8.1640625" style="36" bestFit="1" customWidth="1"/>
    <col min="14600" max="14600" width="10.1640625" style="36" bestFit="1" customWidth="1"/>
    <col min="14601" max="14606" width="0" style="36" hidden="1" customWidth="1"/>
    <col min="14607" max="14607" width="11.33203125" style="36" customWidth="1"/>
    <col min="14608" max="14608" width="13.33203125" style="36" bestFit="1" customWidth="1"/>
    <col min="14609" max="14609" width="14" style="36" bestFit="1" customWidth="1"/>
    <col min="14610" max="14617" width="0" style="36" hidden="1" customWidth="1"/>
    <col min="14618" max="14618" width="12.5" style="36" customWidth="1"/>
    <col min="14619" max="14632" width="0" style="36" hidden="1" customWidth="1"/>
    <col min="14633" max="14633" width="13.1640625" style="36" customWidth="1"/>
    <col min="14634" max="14634" width="6.6640625" style="36" customWidth="1"/>
    <col min="14635" max="14635" width="11.6640625" style="36" customWidth="1"/>
    <col min="14636" max="14636" width="10.1640625" style="36" bestFit="1" customWidth="1"/>
    <col min="14637" max="14637" width="6.6640625" style="36" bestFit="1" customWidth="1"/>
    <col min="14638" max="14638" width="10.1640625" style="36" bestFit="1" customWidth="1"/>
    <col min="14639" max="14649" width="0" style="36" hidden="1" customWidth="1"/>
    <col min="14650" max="14650" width="13.33203125" style="36" bestFit="1" customWidth="1"/>
    <col min="14651" max="14651" width="11.5" style="36" bestFit="1" customWidth="1"/>
    <col min="14652" max="14652" width="14" style="36" bestFit="1" customWidth="1"/>
    <col min="14653" max="14653" width="6.6640625" style="36" customWidth="1"/>
    <col min="14654" max="14654" width="11.6640625" style="36" customWidth="1"/>
    <col min="14655" max="14655" width="10.1640625" style="36" bestFit="1" customWidth="1"/>
    <col min="14656" max="14656" width="5.83203125" style="36" customWidth="1"/>
    <col min="14657" max="14658" width="9.1640625" style="36" customWidth="1"/>
    <col min="14659" max="14661" width="13.1640625" style="36" customWidth="1"/>
    <col min="14662" max="14848" width="9.33203125" style="36"/>
    <col min="14849" max="14849" width="6.1640625" style="36" bestFit="1" customWidth="1"/>
    <col min="14850" max="14850" width="4" style="36" customWidth="1"/>
    <col min="14851" max="14851" width="8.1640625" style="36" bestFit="1" customWidth="1"/>
    <col min="14852" max="14852" width="6" style="36" customWidth="1"/>
    <col min="14853" max="14853" width="10.1640625" style="36" bestFit="1" customWidth="1"/>
    <col min="14854" max="14854" width="4.5" style="36" customWidth="1"/>
    <col min="14855" max="14855" width="8.1640625" style="36" bestFit="1" customWidth="1"/>
    <col min="14856" max="14856" width="10.1640625" style="36" bestFit="1" customWidth="1"/>
    <col min="14857" max="14862" width="0" style="36" hidden="1" customWidth="1"/>
    <col min="14863" max="14863" width="11.33203125" style="36" customWidth="1"/>
    <col min="14864" max="14864" width="13.33203125" style="36" bestFit="1" customWidth="1"/>
    <col min="14865" max="14865" width="14" style="36" bestFit="1" customWidth="1"/>
    <col min="14866" max="14873" width="0" style="36" hidden="1" customWidth="1"/>
    <col min="14874" max="14874" width="12.5" style="36" customWidth="1"/>
    <col min="14875" max="14888" width="0" style="36" hidden="1" customWidth="1"/>
    <col min="14889" max="14889" width="13.1640625" style="36" customWidth="1"/>
    <col min="14890" max="14890" width="6.6640625" style="36" customWidth="1"/>
    <col min="14891" max="14891" width="11.6640625" style="36" customWidth="1"/>
    <col min="14892" max="14892" width="10.1640625" style="36" bestFit="1" customWidth="1"/>
    <col min="14893" max="14893" width="6.6640625" style="36" bestFit="1" customWidth="1"/>
    <col min="14894" max="14894" width="10.1640625" style="36" bestFit="1" customWidth="1"/>
    <col min="14895" max="14905" width="0" style="36" hidden="1" customWidth="1"/>
    <col min="14906" max="14906" width="13.33203125" style="36" bestFit="1" customWidth="1"/>
    <col min="14907" max="14907" width="11.5" style="36" bestFit="1" customWidth="1"/>
    <col min="14908" max="14908" width="14" style="36" bestFit="1" customWidth="1"/>
    <col min="14909" max="14909" width="6.6640625" style="36" customWidth="1"/>
    <col min="14910" max="14910" width="11.6640625" style="36" customWidth="1"/>
    <col min="14911" max="14911" width="10.1640625" style="36" bestFit="1" customWidth="1"/>
    <col min="14912" max="14912" width="5.83203125" style="36" customWidth="1"/>
    <col min="14913" max="14914" width="9.1640625" style="36" customWidth="1"/>
    <col min="14915" max="14917" width="13.1640625" style="36" customWidth="1"/>
    <col min="14918" max="15104" width="9.33203125" style="36"/>
    <col min="15105" max="15105" width="6.1640625" style="36" bestFit="1" customWidth="1"/>
    <col min="15106" max="15106" width="4" style="36" customWidth="1"/>
    <col min="15107" max="15107" width="8.1640625" style="36" bestFit="1" customWidth="1"/>
    <col min="15108" max="15108" width="6" style="36" customWidth="1"/>
    <col min="15109" max="15109" width="10.1640625" style="36" bestFit="1" customWidth="1"/>
    <col min="15110" max="15110" width="4.5" style="36" customWidth="1"/>
    <col min="15111" max="15111" width="8.1640625" style="36" bestFit="1" customWidth="1"/>
    <col min="15112" max="15112" width="10.1640625" style="36" bestFit="1" customWidth="1"/>
    <col min="15113" max="15118" width="0" style="36" hidden="1" customWidth="1"/>
    <col min="15119" max="15119" width="11.33203125" style="36" customWidth="1"/>
    <col min="15120" max="15120" width="13.33203125" style="36" bestFit="1" customWidth="1"/>
    <col min="15121" max="15121" width="14" style="36" bestFit="1" customWidth="1"/>
    <col min="15122" max="15129" width="0" style="36" hidden="1" customWidth="1"/>
    <col min="15130" max="15130" width="12.5" style="36" customWidth="1"/>
    <col min="15131" max="15144" width="0" style="36" hidden="1" customWidth="1"/>
    <col min="15145" max="15145" width="13.1640625" style="36" customWidth="1"/>
    <col min="15146" max="15146" width="6.6640625" style="36" customWidth="1"/>
    <col min="15147" max="15147" width="11.6640625" style="36" customWidth="1"/>
    <col min="15148" max="15148" width="10.1640625" style="36" bestFit="1" customWidth="1"/>
    <col min="15149" max="15149" width="6.6640625" style="36" bestFit="1" customWidth="1"/>
    <col min="15150" max="15150" width="10.1640625" style="36" bestFit="1" customWidth="1"/>
    <col min="15151" max="15161" width="0" style="36" hidden="1" customWidth="1"/>
    <col min="15162" max="15162" width="13.33203125" style="36" bestFit="1" customWidth="1"/>
    <col min="15163" max="15163" width="11.5" style="36" bestFit="1" customWidth="1"/>
    <col min="15164" max="15164" width="14" style="36" bestFit="1" customWidth="1"/>
    <col min="15165" max="15165" width="6.6640625" style="36" customWidth="1"/>
    <col min="15166" max="15166" width="11.6640625" style="36" customWidth="1"/>
    <col min="15167" max="15167" width="10.1640625" style="36" bestFit="1" customWidth="1"/>
    <col min="15168" max="15168" width="5.83203125" style="36" customWidth="1"/>
    <col min="15169" max="15170" width="9.1640625" style="36" customWidth="1"/>
    <col min="15171" max="15173" width="13.1640625" style="36" customWidth="1"/>
    <col min="15174" max="15360" width="9.33203125" style="36"/>
    <col min="15361" max="15361" width="6.1640625" style="36" bestFit="1" customWidth="1"/>
    <col min="15362" max="15362" width="4" style="36" customWidth="1"/>
    <col min="15363" max="15363" width="8.1640625" style="36" bestFit="1" customWidth="1"/>
    <col min="15364" max="15364" width="6" style="36" customWidth="1"/>
    <col min="15365" max="15365" width="10.1640625" style="36" bestFit="1" customWidth="1"/>
    <col min="15366" max="15366" width="4.5" style="36" customWidth="1"/>
    <col min="15367" max="15367" width="8.1640625" style="36" bestFit="1" customWidth="1"/>
    <col min="15368" max="15368" width="10.1640625" style="36" bestFit="1" customWidth="1"/>
    <col min="15369" max="15374" width="0" style="36" hidden="1" customWidth="1"/>
    <col min="15375" max="15375" width="11.33203125" style="36" customWidth="1"/>
    <col min="15376" max="15376" width="13.33203125" style="36" bestFit="1" customWidth="1"/>
    <col min="15377" max="15377" width="14" style="36" bestFit="1" customWidth="1"/>
    <col min="15378" max="15385" width="0" style="36" hidden="1" customWidth="1"/>
    <col min="15386" max="15386" width="12.5" style="36" customWidth="1"/>
    <col min="15387" max="15400" width="0" style="36" hidden="1" customWidth="1"/>
    <col min="15401" max="15401" width="13.1640625" style="36" customWidth="1"/>
    <col min="15402" max="15402" width="6.6640625" style="36" customWidth="1"/>
    <col min="15403" max="15403" width="11.6640625" style="36" customWidth="1"/>
    <col min="15404" max="15404" width="10.1640625" style="36" bestFit="1" customWidth="1"/>
    <col min="15405" max="15405" width="6.6640625" style="36" bestFit="1" customWidth="1"/>
    <col min="15406" max="15406" width="10.1640625" style="36" bestFit="1" customWidth="1"/>
    <col min="15407" max="15417" width="0" style="36" hidden="1" customWidth="1"/>
    <col min="15418" max="15418" width="13.33203125" style="36" bestFit="1" customWidth="1"/>
    <col min="15419" max="15419" width="11.5" style="36" bestFit="1" customWidth="1"/>
    <col min="15420" max="15420" width="14" style="36" bestFit="1" customWidth="1"/>
    <col min="15421" max="15421" width="6.6640625" style="36" customWidth="1"/>
    <col min="15422" max="15422" width="11.6640625" style="36" customWidth="1"/>
    <col min="15423" max="15423" width="10.1640625" style="36" bestFit="1" customWidth="1"/>
    <col min="15424" max="15424" width="5.83203125" style="36" customWidth="1"/>
    <col min="15425" max="15426" width="9.1640625" style="36" customWidth="1"/>
    <col min="15427" max="15429" width="13.1640625" style="36" customWidth="1"/>
    <col min="15430" max="15616" width="9.33203125" style="36"/>
    <col min="15617" max="15617" width="6.1640625" style="36" bestFit="1" customWidth="1"/>
    <col min="15618" max="15618" width="4" style="36" customWidth="1"/>
    <col min="15619" max="15619" width="8.1640625" style="36" bestFit="1" customWidth="1"/>
    <col min="15620" max="15620" width="6" style="36" customWidth="1"/>
    <col min="15621" max="15621" width="10.1640625" style="36" bestFit="1" customWidth="1"/>
    <col min="15622" max="15622" width="4.5" style="36" customWidth="1"/>
    <col min="15623" max="15623" width="8.1640625" style="36" bestFit="1" customWidth="1"/>
    <col min="15624" max="15624" width="10.1640625" style="36" bestFit="1" customWidth="1"/>
    <col min="15625" max="15630" width="0" style="36" hidden="1" customWidth="1"/>
    <col min="15631" max="15631" width="11.33203125" style="36" customWidth="1"/>
    <col min="15632" max="15632" width="13.33203125" style="36" bestFit="1" customWidth="1"/>
    <col min="15633" max="15633" width="14" style="36" bestFit="1" customWidth="1"/>
    <col min="15634" max="15641" width="0" style="36" hidden="1" customWidth="1"/>
    <col min="15642" max="15642" width="12.5" style="36" customWidth="1"/>
    <col min="15643" max="15656" width="0" style="36" hidden="1" customWidth="1"/>
    <col min="15657" max="15657" width="13.1640625" style="36" customWidth="1"/>
    <col min="15658" max="15658" width="6.6640625" style="36" customWidth="1"/>
    <col min="15659" max="15659" width="11.6640625" style="36" customWidth="1"/>
    <col min="15660" max="15660" width="10.1640625" style="36" bestFit="1" customWidth="1"/>
    <col min="15661" max="15661" width="6.6640625" style="36" bestFit="1" customWidth="1"/>
    <col min="15662" max="15662" width="10.1640625" style="36" bestFit="1" customWidth="1"/>
    <col min="15663" max="15673" width="0" style="36" hidden="1" customWidth="1"/>
    <col min="15674" max="15674" width="13.33203125" style="36" bestFit="1" customWidth="1"/>
    <col min="15675" max="15675" width="11.5" style="36" bestFit="1" customWidth="1"/>
    <col min="15676" max="15676" width="14" style="36" bestFit="1" customWidth="1"/>
    <col min="15677" max="15677" width="6.6640625" style="36" customWidth="1"/>
    <col min="15678" max="15678" width="11.6640625" style="36" customWidth="1"/>
    <col min="15679" max="15679" width="10.1640625" style="36" bestFit="1" customWidth="1"/>
    <col min="15680" max="15680" width="5.83203125" style="36" customWidth="1"/>
    <col min="15681" max="15682" width="9.1640625" style="36" customWidth="1"/>
    <col min="15683" max="15685" width="13.1640625" style="36" customWidth="1"/>
    <col min="15686" max="15872" width="9.33203125" style="36"/>
    <col min="15873" max="15873" width="6.1640625" style="36" bestFit="1" customWidth="1"/>
    <col min="15874" max="15874" width="4" style="36" customWidth="1"/>
    <col min="15875" max="15875" width="8.1640625" style="36" bestFit="1" customWidth="1"/>
    <col min="15876" max="15876" width="6" style="36" customWidth="1"/>
    <col min="15877" max="15877" width="10.1640625" style="36" bestFit="1" customWidth="1"/>
    <col min="15878" max="15878" width="4.5" style="36" customWidth="1"/>
    <col min="15879" max="15879" width="8.1640625" style="36" bestFit="1" customWidth="1"/>
    <col min="15880" max="15880" width="10.1640625" style="36" bestFit="1" customWidth="1"/>
    <col min="15881" max="15886" width="0" style="36" hidden="1" customWidth="1"/>
    <col min="15887" max="15887" width="11.33203125" style="36" customWidth="1"/>
    <col min="15888" max="15888" width="13.33203125" style="36" bestFit="1" customWidth="1"/>
    <col min="15889" max="15889" width="14" style="36" bestFit="1" customWidth="1"/>
    <col min="15890" max="15897" width="0" style="36" hidden="1" customWidth="1"/>
    <col min="15898" max="15898" width="12.5" style="36" customWidth="1"/>
    <col min="15899" max="15912" width="0" style="36" hidden="1" customWidth="1"/>
    <col min="15913" max="15913" width="13.1640625" style="36" customWidth="1"/>
    <col min="15914" max="15914" width="6.6640625" style="36" customWidth="1"/>
    <col min="15915" max="15915" width="11.6640625" style="36" customWidth="1"/>
    <col min="15916" max="15916" width="10.1640625" style="36" bestFit="1" customWidth="1"/>
    <col min="15917" max="15917" width="6.6640625" style="36" bestFit="1" customWidth="1"/>
    <col min="15918" max="15918" width="10.1640625" style="36" bestFit="1" customWidth="1"/>
    <col min="15919" max="15929" width="0" style="36" hidden="1" customWidth="1"/>
    <col min="15930" max="15930" width="13.33203125" style="36" bestFit="1" customWidth="1"/>
    <col min="15931" max="15931" width="11.5" style="36" bestFit="1" customWidth="1"/>
    <col min="15932" max="15932" width="14" style="36" bestFit="1" customWidth="1"/>
    <col min="15933" max="15933" width="6.6640625" style="36" customWidth="1"/>
    <col min="15934" max="15934" width="11.6640625" style="36" customWidth="1"/>
    <col min="15935" max="15935" width="10.1640625" style="36" bestFit="1" customWidth="1"/>
    <col min="15936" max="15936" width="5.83203125" style="36" customWidth="1"/>
    <col min="15937" max="15938" width="9.1640625" style="36" customWidth="1"/>
    <col min="15939" max="15941" width="13.1640625" style="36" customWidth="1"/>
    <col min="15942" max="16128" width="9.33203125" style="36"/>
    <col min="16129" max="16129" width="6.1640625" style="36" bestFit="1" customWidth="1"/>
    <col min="16130" max="16130" width="4" style="36" customWidth="1"/>
    <col min="16131" max="16131" width="8.1640625" style="36" bestFit="1" customWidth="1"/>
    <col min="16132" max="16132" width="6" style="36" customWidth="1"/>
    <col min="16133" max="16133" width="10.1640625" style="36" bestFit="1" customWidth="1"/>
    <col min="16134" max="16134" width="4.5" style="36" customWidth="1"/>
    <col min="16135" max="16135" width="8.1640625" style="36" bestFit="1" customWidth="1"/>
    <col min="16136" max="16136" width="10.1640625" style="36" bestFit="1" customWidth="1"/>
    <col min="16137" max="16142" width="0" style="36" hidden="1" customWidth="1"/>
    <col min="16143" max="16143" width="11.33203125" style="36" customWidth="1"/>
    <col min="16144" max="16144" width="13.33203125" style="36" bestFit="1" customWidth="1"/>
    <col min="16145" max="16145" width="14" style="36" bestFit="1" customWidth="1"/>
    <col min="16146" max="16153" width="0" style="36" hidden="1" customWidth="1"/>
    <col min="16154" max="16154" width="12.5" style="36" customWidth="1"/>
    <col min="16155" max="16168" width="0" style="36" hidden="1" customWidth="1"/>
    <col min="16169" max="16169" width="13.1640625" style="36" customWidth="1"/>
    <col min="16170" max="16170" width="6.6640625" style="36" customWidth="1"/>
    <col min="16171" max="16171" width="11.6640625" style="36" customWidth="1"/>
    <col min="16172" max="16172" width="10.1640625" style="36" bestFit="1" customWidth="1"/>
    <col min="16173" max="16173" width="6.6640625" style="36" bestFit="1" customWidth="1"/>
    <col min="16174" max="16174" width="10.1640625" style="36" bestFit="1" customWidth="1"/>
    <col min="16175" max="16185" width="0" style="36" hidden="1" customWidth="1"/>
    <col min="16186" max="16186" width="13.33203125" style="36" bestFit="1" customWidth="1"/>
    <col min="16187" max="16187" width="11.5" style="36" bestFit="1" customWidth="1"/>
    <col min="16188" max="16188" width="14" style="36" bestFit="1" customWidth="1"/>
    <col min="16189" max="16189" width="6.6640625" style="36" customWidth="1"/>
    <col min="16190" max="16190" width="11.6640625" style="36" customWidth="1"/>
    <col min="16191" max="16191" width="10.1640625" style="36" bestFit="1" customWidth="1"/>
    <col min="16192" max="16192" width="5.83203125" style="36" customWidth="1"/>
    <col min="16193" max="16194" width="9.1640625" style="36" customWidth="1"/>
    <col min="16195" max="16197" width="13.1640625" style="36" customWidth="1"/>
    <col min="16198" max="16384" width="9.33203125" style="36"/>
  </cols>
  <sheetData>
    <row r="1" spans="1:69" ht="13.5" thickBot="1" x14ac:dyDescent="0.25">
      <c r="B1" s="215" t="s">
        <v>3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6" t="s">
        <v>4</v>
      </c>
      <c r="AQ1" s="216"/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7" t="s">
        <v>7</v>
      </c>
      <c r="BJ1" s="217"/>
      <c r="BK1" s="217"/>
      <c r="BL1" s="217"/>
      <c r="BM1" s="217"/>
      <c r="BN1" s="217"/>
      <c r="BO1" s="217"/>
      <c r="BP1" s="217"/>
      <c r="BQ1" s="217"/>
    </row>
    <row r="2" spans="1:69" ht="36.75" customHeight="1" thickBot="1" x14ac:dyDescent="0.25">
      <c r="A2" s="1" t="s">
        <v>0</v>
      </c>
      <c r="B2" s="2" t="s">
        <v>8</v>
      </c>
      <c r="C2" s="3"/>
      <c r="D2" s="3"/>
      <c r="E2" s="4"/>
      <c r="F2" s="5" t="s">
        <v>9</v>
      </c>
      <c r="G2" s="6"/>
      <c r="H2" s="7"/>
      <c r="I2" s="5" t="s">
        <v>1</v>
      </c>
      <c r="J2" s="6"/>
      <c r="K2" s="7"/>
      <c r="L2" s="5" t="s">
        <v>2</v>
      </c>
      <c r="M2" s="6"/>
      <c r="N2" s="7"/>
      <c r="O2" s="8" t="s">
        <v>10</v>
      </c>
      <c r="P2" s="9" t="s">
        <v>11</v>
      </c>
      <c r="Q2" s="10" t="s">
        <v>12</v>
      </c>
      <c r="R2" s="11" t="s">
        <v>13</v>
      </c>
      <c r="S2" s="11"/>
      <c r="T2" s="11"/>
      <c r="U2" s="11" t="s">
        <v>14</v>
      </c>
      <c r="V2" s="11"/>
      <c r="W2" s="11"/>
      <c r="X2" s="12" t="s">
        <v>10</v>
      </c>
      <c r="Y2" s="13" t="s">
        <v>11</v>
      </c>
      <c r="Z2" s="14" t="s">
        <v>15</v>
      </c>
      <c r="AA2" s="11" t="s">
        <v>16</v>
      </c>
      <c r="AB2" s="11"/>
      <c r="AC2" s="11"/>
      <c r="AD2" s="11" t="s">
        <v>17</v>
      </c>
      <c r="AE2" s="11"/>
      <c r="AF2" s="11"/>
      <c r="AG2" s="11" t="s">
        <v>18</v>
      </c>
      <c r="AH2" s="11"/>
      <c r="AI2" s="11"/>
      <c r="AJ2" s="11" t="s">
        <v>19</v>
      </c>
      <c r="AK2" s="11"/>
      <c r="AL2" s="11"/>
      <c r="AM2" s="12" t="s">
        <v>10</v>
      </c>
      <c r="AN2" s="15" t="s">
        <v>11</v>
      </c>
      <c r="AO2" s="16" t="s">
        <v>20</v>
      </c>
      <c r="AP2" s="17" t="s">
        <v>21</v>
      </c>
      <c r="AQ2" s="18"/>
      <c r="AR2" s="19"/>
      <c r="AS2" s="20" t="s">
        <v>22</v>
      </c>
      <c r="AT2" s="21"/>
      <c r="AU2" s="20" t="s">
        <v>23</v>
      </c>
      <c r="AV2" s="22"/>
      <c r="AW2" s="21"/>
      <c r="AX2" s="20" t="s">
        <v>24</v>
      </c>
      <c r="AY2" s="21"/>
      <c r="AZ2" s="23" t="s">
        <v>25</v>
      </c>
      <c r="BA2" s="24"/>
      <c r="BB2" s="25"/>
      <c r="BC2" s="23" t="s">
        <v>26</v>
      </c>
      <c r="BD2" s="24"/>
      <c r="BE2" s="25"/>
      <c r="BF2" s="26" t="s">
        <v>11</v>
      </c>
      <c r="BG2" s="8" t="s">
        <v>10</v>
      </c>
      <c r="BH2" s="27" t="s">
        <v>27</v>
      </c>
      <c r="BI2" s="28" t="s">
        <v>6</v>
      </c>
      <c r="BJ2" s="29"/>
      <c r="BK2" s="30"/>
      <c r="BL2" s="31" t="s">
        <v>5</v>
      </c>
      <c r="BM2" s="32"/>
      <c r="BN2" s="30"/>
      <c r="BO2" s="33"/>
      <c r="BP2" s="34" t="s">
        <v>10</v>
      </c>
      <c r="BQ2" s="35" t="s">
        <v>27</v>
      </c>
    </row>
    <row r="3" spans="1:69" ht="13.5" customHeight="1" x14ac:dyDescent="0.2">
      <c r="A3" s="37"/>
      <c r="B3" s="38" t="s">
        <v>28</v>
      </c>
      <c r="C3" s="39" t="s">
        <v>29</v>
      </c>
      <c r="D3" s="39" t="s">
        <v>30</v>
      </c>
      <c r="E3" s="39" t="s">
        <v>31</v>
      </c>
      <c r="F3" s="38" t="s">
        <v>28</v>
      </c>
      <c r="G3" s="39" t="s">
        <v>29</v>
      </c>
      <c r="H3" s="39" t="s">
        <v>31</v>
      </c>
      <c r="I3" s="40" t="s">
        <v>28</v>
      </c>
      <c r="J3" s="41" t="s">
        <v>29</v>
      </c>
      <c r="K3" s="41" t="s">
        <v>31</v>
      </c>
      <c r="L3" s="40" t="s">
        <v>28</v>
      </c>
      <c r="M3" s="41" t="s">
        <v>29</v>
      </c>
      <c r="N3" s="41" t="s">
        <v>31</v>
      </c>
      <c r="O3" s="42"/>
      <c r="P3" s="43" t="s">
        <v>32</v>
      </c>
      <c r="Q3" s="44"/>
      <c r="R3" s="45" t="s">
        <v>28</v>
      </c>
      <c r="S3" s="46" t="s">
        <v>29</v>
      </c>
      <c r="T3" s="46" t="s">
        <v>31</v>
      </c>
      <c r="U3" s="47" t="s">
        <v>28</v>
      </c>
      <c r="V3" s="46" t="s">
        <v>29</v>
      </c>
      <c r="W3" s="46" t="s">
        <v>31</v>
      </c>
      <c r="X3" s="12"/>
      <c r="Y3" s="48" t="s">
        <v>32</v>
      </c>
      <c r="Z3" s="49"/>
      <c r="AA3" s="45" t="s">
        <v>28</v>
      </c>
      <c r="AB3" s="46" t="s">
        <v>29</v>
      </c>
      <c r="AC3" s="46" t="s">
        <v>31</v>
      </c>
      <c r="AD3" s="47" t="s">
        <v>28</v>
      </c>
      <c r="AE3" s="46" t="s">
        <v>29</v>
      </c>
      <c r="AF3" s="46" t="s">
        <v>31</v>
      </c>
      <c r="AG3" s="47" t="s">
        <v>28</v>
      </c>
      <c r="AH3" s="46" t="s">
        <v>29</v>
      </c>
      <c r="AI3" s="46" t="s">
        <v>31</v>
      </c>
      <c r="AJ3" s="47" t="s">
        <v>28</v>
      </c>
      <c r="AK3" s="46" t="s">
        <v>29</v>
      </c>
      <c r="AL3" s="46" t="s">
        <v>31</v>
      </c>
      <c r="AM3" s="12"/>
      <c r="AN3" s="50" t="s">
        <v>32</v>
      </c>
      <c r="AO3" s="51"/>
      <c r="AP3" s="39" t="s">
        <v>28</v>
      </c>
      <c r="AQ3" s="39" t="s">
        <v>29</v>
      </c>
      <c r="AR3" s="38" t="s">
        <v>31</v>
      </c>
      <c r="AS3" s="38" t="s">
        <v>28</v>
      </c>
      <c r="AT3" s="52" t="s">
        <v>31</v>
      </c>
      <c r="AU3" s="38" t="s">
        <v>28</v>
      </c>
      <c r="AV3" s="53" t="s">
        <v>29</v>
      </c>
      <c r="AW3" s="52" t="s">
        <v>31</v>
      </c>
      <c r="AX3" s="53" t="s">
        <v>28</v>
      </c>
      <c r="AY3" s="52" t="s">
        <v>31</v>
      </c>
      <c r="AZ3" s="54" t="s">
        <v>28</v>
      </c>
      <c r="BA3" s="55" t="s">
        <v>29</v>
      </c>
      <c r="BB3" s="56" t="s">
        <v>31</v>
      </c>
      <c r="BC3" s="54" t="s">
        <v>28</v>
      </c>
      <c r="BD3" s="55" t="s">
        <v>29</v>
      </c>
      <c r="BE3" s="56" t="s">
        <v>31</v>
      </c>
      <c r="BF3" s="57" t="s">
        <v>32</v>
      </c>
      <c r="BG3" s="42"/>
      <c r="BH3" s="58"/>
      <c r="BI3" s="59"/>
      <c r="BJ3" s="59"/>
      <c r="BK3" s="60"/>
      <c r="BL3" s="61"/>
      <c r="BM3" s="62"/>
      <c r="BN3" s="63"/>
      <c r="BO3" s="64"/>
      <c r="BP3" s="65"/>
      <c r="BQ3" s="66"/>
    </row>
    <row r="4" spans="1:69" ht="13.5" customHeight="1" thickBot="1" x14ac:dyDescent="0.25">
      <c r="A4" s="67"/>
      <c r="B4" s="68"/>
      <c r="C4" s="69"/>
      <c r="D4" s="69"/>
      <c r="E4" s="69"/>
      <c r="F4" s="68"/>
      <c r="G4" s="69"/>
      <c r="H4" s="69"/>
      <c r="I4" s="70"/>
      <c r="J4" s="71"/>
      <c r="K4" s="71"/>
      <c r="L4" s="70"/>
      <c r="M4" s="71"/>
      <c r="N4" s="71"/>
      <c r="O4" s="72"/>
      <c r="P4" s="73"/>
      <c r="Q4" s="74"/>
      <c r="R4" s="45"/>
      <c r="S4" s="46"/>
      <c r="T4" s="46"/>
      <c r="U4" s="47"/>
      <c r="V4" s="46"/>
      <c r="W4" s="46"/>
      <c r="X4" s="12"/>
      <c r="Y4" s="48"/>
      <c r="Z4" s="49"/>
      <c r="AA4" s="45"/>
      <c r="AB4" s="46"/>
      <c r="AC4" s="46"/>
      <c r="AD4" s="47"/>
      <c r="AE4" s="46"/>
      <c r="AF4" s="46"/>
      <c r="AG4" s="47"/>
      <c r="AH4" s="46"/>
      <c r="AI4" s="46"/>
      <c r="AJ4" s="47"/>
      <c r="AK4" s="46"/>
      <c r="AL4" s="46"/>
      <c r="AM4" s="12"/>
      <c r="AN4" s="50"/>
      <c r="AO4" s="51"/>
      <c r="AP4" s="69"/>
      <c r="AQ4" s="69"/>
      <c r="AR4" s="68"/>
      <c r="AS4" s="68"/>
      <c r="AT4" s="75"/>
      <c r="AU4" s="68"/>
      <c r="AV4" s="76"/>
      <c r="AW4" s="75"/>
      <c r="AX4" s="76"/>
      <c r="AY4" s="75"/>
      <c r="AZ4" s="77"/>
      <c r="BA4" s="78"/>
      <c r="BB4" s="79"/>
      <c r="BC4" s="77"/>
      <c r="BD4" s="78"/>
      <c r="BE4" s="79"/>
      <c r="BF4" s="80"/>
      <c r="BG4" s="72"/>
      <c r="BH4" s="81"/>
      <c r="BI4" s="82"/>
      <c r="BJ4" s="82"/>
      <c r="BK4" s="83"/>
      <c r="BL4" s="84"/>
      <c r="BM4" s="85"/>
      <c r="BN4" s="86"/>
      <c r="BO4" s="87"/>
      <c r="BP4" s="88"/>
      <c r="BQ4" s="89"/>
    </row>
    <row r="5" spans="1:69" ht="12.75" hidden="1" customHeight="1" x14ac:dyDescent="0.2">
      <c r="A5" s="90">
        <v>40787</v>
      </c>
      <c r="B5" s="91"/>
      <c r="C5" s="92"/>
      <c r="D5" s="93"/>
      <c r="E5" s="94"/>
      <c r="F5" s="95"/>
      <c r="G5" s="96"/>
      <c r="H5" s="92"/>
      <c r="I5" s="96"/>
      <c r="J5" s="92"/>
      <c r="K5" s="92"/>
      <c r="L5" s="96"/>
      <c r="M5" s="92"/>
      <c r="N5" s="92"/>
      <c r="O5" s="97"/>
      <c r="P5" s="98"/>
      <c r="Q5" s="99"/>
      <c r="R5" s="100"/>
      <c r="S5" s="101"/>
      <c r="T5" s="101"/>
      <c r="U5" s="102"/>
      <c r="V5" s="101"/>
      <c r="W5" s="101"/>
      <c r="X5" s="103"/>
      <c r="Y5" s="104"/>
      <c r="Z5" s="105"/>
      <c r="AA5" s="100"/>
      <c r="AB5" s="101"/>
      <c r="AC5" s="101"/>
      <c r="AD5" s="102"/>
      <c r="AE5" s="101"/>
      <c r="AF5" s="101"/>
      <c r="AG5" s="102"/>
      <c r="AH5" s="101"/>
      <c r="AI5" s="101"/>
      <c r="AJ5" s="102"/>
      <c r="AK5" s="101"/>
      <c r="AL5" s="101"/>
      <c r="AM5" s="103"/>
      <c r="AN5" s="103"/>
      <c r="AO5" s="106"/>
      <c r="AP5" s="91"/>
      <c r="AQ5" s="92"/>
      <c r="AR5" s="94"/>
      <c r="AS5" s="95"/>
      <c r="AT5" s="92"/>
      <c r="AU5" s="95"/>
      <c r="AV5" s="96"/>
      <c r="AW5" s="92"/>
      <c r="AX5" s="95"/>
      <c r="AY5" s="92"/>
      <c r="AZ5" s="107"/>
      <c r="BA5" s="107"/>
      <c r="BB5" s="107"/>
      <c r="BC5" s="107"/>
      <c r="BD5" s="107"/>
      <c r="BE5" s="107"/>
      <c r="BF5" s="97"/>
      <c r="BG5" s="98"/>
      <c r="BH5" s="108"/>
      <c r="BI5" s="91"/>
      <c r="BJ5" s="92"/>
      <c r="BK5" s="94"/>
      <c r="BL5" s="107"/>
      <c r="BM5" s="107"/>
      <c r="BN5" s="107"/>
      <c r="BO5" s="97"/>
      <c r="BP5" s="98"/>
      <c r="BQ5" s="109"/>
    </row>
    <row r="6" spans="1:69" ht="12.75" hidden="1" customHeight="1" x14ac:dyDescent="0.2">
      <c r="A6" s="90">
        <v>40788</v>
      </c>
      <c r="B6" s="110"/>
      <c r="C6" s="101"/>
      <c r="D6" s="111"/>
      <c r="E6" s="112"/>
      <c r="F6" s="113"/>
      <c r="G6" s="102"/>
      <c r="H6" s="101"/>
      <c r="I6" s="102"/>
      <c r="J6" s="101"/>
      <c r="K6" s="101"/>
      <c r="L6" s="102"/>
      <c r="M6" s="101"/>
      <c r="N6" s="101"/>
      <c r="O6" s="114"/>
      <c r="P6" s="115"/>
      <c r="Q6" s="116"/>
      <c r="R6" s="100"/>
      <c r="S6" s="101"/>
      <c r="T6" s="101"/>
      <c r="U6" s="102"/>
      <c r="V6" s="101"/>
      <c r="W6" s="101"/>
      <c r="X6" s="103"/>
      <c r="Y6" s="104"/>
      <c r="Z6" s="105"/>
      <c r="AA6" s="100"/>
      <c r="AB6" s="101"/>
      <c r="AC6" s="101"/>
      <c r="AD6" s="102"/>
      <c r="AE6" s="101"/>
      <c r="AF6" s="101"/>
      <c r="AG6" s="102"/>
      <c r="AH6" s="101"/>
      <c r="AI6" s="101"/>
      <c r="AJ6" s="102"/>
      <c r="AK6" s="101"/>
      <c r="AL6" s="101"/>
      <c r="AM6" s="103"/>
      <c r="AN6" s="103"/>
      <c r="AO6" s="106"/>
      <c r="AP6" s="110"/>
      <c r="AQ6" s="101"/>
      <c r="AR6" s="112"/>
      <c r="AS6" s="113"/>
      <c r="AT6" s="101"/>
      <c r="AU6" s="113"/>
      <c r="AV6" s="102"/>
      <c r="AW6" s="101"/>
      <c r="AX6" s="113"/>
      <c r="AY6" s="101"/>
      <c r="AZ6" s="107"/>
      <c r="BA6" s="107"/>
      <c r="BB6" s="107"/>
      <c r="BC6" s="107"/>
      <c r="BD6" s="107"/>
      <c r="BE6" s="107"/>
      <c r="BF6" s="114"/>
      <c r="BG6" s="103"/>
      <c r="BH6" s="117"/>
      <c r="BI6" s="110"/>
      <c r="BJ6" s="101"/>
      <c r="BK6" s="112"/>
      <c r="BL6" s="107"/>
      <c r="BM6" s="107"/>
      <c r="BN6" s="107"/>
      <c r="BO6" s="114"/>
      <c r="BP6" s="103"/>
      <c r="BQ6" s="118"/>
    </row>
    <row r="7" spans="1:69" ht="12.75" hidden="1" customHeight="1" x14ac:dyDescent="0.2">
      <c r="A7" s="119">
        <v>40789</v>
      </c>
      <c r="B7" s="120"/>
      <c r="C7" s="121"/>
      <c r="D7" s="122"/>
      <c r="E7" s="123"/>
      <c r="F7" s="124"/>
      <c r="G7" s="125"/>
      <c r="H7" s="121"/>
      <c r="I7" s="125"/>
      <c r="J7" s="121"/>
      <c r="K7" s="121"/>
      <c r="L7" s="125"/>
      <c r="M7" s="121"/>
      <c r="N7" s="121"/>
      <c r="O7" s="126"/>
      <c r="P7" s="127"/>
      <c r="Q7" s="116"/>
      <c r="R7" s="128"/>
      <c r="S7" s="121"/>
      <c r="T7" s="121"/>
      <c r="U7" s="125"/>
      <c r="V7" s="121"/>
      <c r="W7" s="121"/>
      <c r="X7" s="129"/>
      <c r="Y7" s="130"/>
      <c r="Z7" s="105"/>
      <c r="AA7" s="128"/>
      <c r="AB7" s="121"/>
      <c r="AC7" s="121"/>
      <c r="AD7" s="125"/>
      <c r="AE7" s="121"/>
      <c r="AF7" s="121"/>
      <c r="AG7" s="125"/>
      <c r="AH7" s="121"/>
      <c r="AI7" s="121"/>
      <c r="AJ7" s="125"/>
      <c r="AK7" s="121"/>
      <c r="AL7" s="121"/>
      <c r="AM7" s="129"/>
      <c r="AN7" s="129"/>
      <c r="AO7" s="106"/>
      <c r="AP7" s="120"/>
      <c r="AQ7" s="121"/>
      <c r="AR7" s="123"/>
      <c r="AS7" s="124"/>
      <c r="AT7" s="121"/>
      <c r="AU7" s="124"/>
      <c r="AV7" s="125"/>
      <c r="AW7" s="121"/>
      <c r="AX7" s="124"/>
      <c r="AY7" s="121"/>
      <c r="AZ7" s="131"/>
      <c r="BA7" s="131"/>
      <c r="BB7" s="131"/>
      <c r="BC7" s="131"/>
      <c r="BD7" s="131"/>
      <c r="BE7" s="131"/>
      <c r="BF7" s="126"/>
      <c r="BG7" s="129"/>
      <c r="BH7" s="117"/>
      <c r="BI7" s="120"/>
      <c r="BJ7" s="121"/>
      <c r="BK7" s="123"/>
      <c r="BL7" s="131"/>
      <c r="BM7" s="131"/>
      <c r="BN7" s="131"/>
      <c r="BO7" s="126"/>
      <c r="BP7" s="129"/>
      <c r="BQ7" s="118"/>
    </row>
    <row r="8" spans="1:69" ht="12.75" hidden="1" customHeight="1" x14ac:dyDescent="0.2">
      <c r="A8" s="119">
        <v>40790</v>
      </c>
      <c r="B8" s="120"/>
      <c r="C8" s="121"/>
      <c r="D8" s="122"/>
      <c r="E8" s="123"/>
      <c r="F8" s="124"/>
      <c r="G8" s="125"/>
      <c r="H8" s="121"/>
      <c r="I8" s="125"/>
      <c r="J8" s="121"/>
      <c r="K8" s="121"/>
      <c r="L8" s="125"/>
      <c r="M8" s="121"/>
      <c r="N8" s="121"/>
      <c r="O8" s="126"/>
      <c r="P8" s="127"/>
      <c r="Q8" s="116"/>
      <c r="R8" s="128"/>
      <c r="S8" s="121"/>
      <c r="T8" s="121"/>
      <c r="U8" s="125"/>
      <c r="V8" s="121"/>
      <c r="W8" s="121"/>
      <c r="X8" s="129"/>
      <c r="Y8" s="130"/>
      <c r="Z8" s="105"/>
      <c r="AA8" s="128"/>
      <c r="AB8" s="121"/>
      <c r="AC8" s="121"/>
      <c r="AD8" s="125"/>
      <c r="AE8" s="121"/>
      <c r="AF8" s="121"/>
      <c r="AG8" s="125"/>
      <c r="AH8" s="121"/>
      <c r="AI8" s="121"/>
      <c r="AJ8" s="125"/>
      <c r="AK8" s="121"/>
      <c r="AL8" s="121"/>
      <c r="AM8" s="129"/>
      <c r="AN8" s="129"/>
      <c r="AO8" s="106"/>
      <c r="AP8" s="120"/>
      <c r="AQ8" s="121"/>
      <c r="AR8" s="123"/>
      <c r="AS8" s="124"/>
      <c r="AT8" s="121"/>
      <c r="AU8" s="124"/>
      <c r="AV8" s="125"/>
      <c r="AW8" s="121"/>
      <c r="AX8" s="124"/>
      <c r="AY8" s="121"/>
      <c r="AZ8" s="131"/>
      <c r="BA8" s="131"/>
      <c r="BB8" s="131"/>
      <c r="BC8" s="131"/>
      <c r="BD8" s="131"/>
      <c r="BE8" s="131"/>
      <c r="BF8" s="126"/>
      <c r="BG8" s="129"/>
      <c r="BH8" s="117"/>
      <c r="BI8" s="120"/>
      <c r="BJ8" s="121"/>
      <c r="BK8" s="123"/>
      <c r="BL8" s="131"/>
      <c r="BM8" s="131"/>
      <c r="BN8" s="131"/>
      <c r="BO8" s="126"/>
      <c r="BP8" s="129"/>
      <c r="BQ8" s="118"/>
    </row>
    <row r="9" spans="1:69" ht="12.75" hidden="1" customHeight="1" x14ac:dyDescent="0.2">
      <c r="A9" s="90">
        <v>40791</v>
      </c>
      <c r="B9" s="110"/>
      <c r="C9" s="101"/>
      <c r="D9" s="111"/>
      <c r="E9" s="112"/>
      <c r="F9" s="113"/>
      <c r="G9" s="102"/>
      <c r="H9" s="101"/>
      <c r="I9" s="102"/>
      <c r="J9" s="101"/>
      <c r="K9" s="101"/>
      <c r="L9" s="102"/>
      <c r="M9" s="101"/>
      <c r="N9" s="101"/>
      <c r="O9" s="114"/>
      <c r="P9" s="115"/>
      <c r="Q9" s="116"/>
      <c r="R9" s="100"/>
      <c r="S9" s="101"/>
      <c r="T9" s="101"/>
      <c r="U9" s="102"/>
      <c r="V9" s="101"/>
      <c r="W9" s="101"/>
      <c r="X9" s="103"/>
      <c r="Y9" s="104"/>
      <c r="Z9" s="105"/>
      <c r="AA9" s="100"/>
      <c r="AB9" s="101"/>
      <c r="AC9" s="101"/>
      <c r="AD9" s="102"/>
      <c r="AE9" s="101"/>
      <c r="AF9" s="101"/>
      <c r="AG9" s="102"/>
      <c r="AH9" s="101"/>
      <c r="AI9" s="101"/>
      <c r="AJ9" s="102"/>
      <c r="AK9" s="101"/>
      <c r="AL9" s="101"/>
      <c r="AM9" s="103"/>
      <c r="AN9" s="103"/>
      <c r="AO9" s="106"/>
      <c r="AP9" s="110"/>
      <c r="AQ9" s="101"/>
      <c r="AR9" s="112"/>
      <c r="AS9" s="113"/>
      <c r="AT9" s="101"/>
      <c r="AU9" s="113"/>
      <c r="AV9" s="102"/>
      <c r="AW9" s="101"/>
      <c r="AX9" s="113"/>
      <c r="AY9" s="101"/>
      <c r="AZ9" s="107"/>
      <c r="BA9" s="107"/>
      <c r="BB9" s="107"/>
      <c r="BC9" s="107"/>
      <c r="BD9" s="107"/>
      <c r="BE9" s="107"/>
      <c r="BF9" s="114"/>
      <c r="BG9" s="103"/>
      <c r="BH9" s="117"/>
      <c r="BI9" s="110"/>
      <c r="BJ9" s="101"/>
      <c r="BK9" s="112"/>
      <c r="BL9" s="107"/>
      <c r="BM9" s="107"/>
      <c r="BN9" s="107"/>
      <c r="BO9" s="114"/>
      <c r="BP9" s="103"/>
      <c r="BQ9" s="118"/>
    </row>
    <row r="10" spans="1:69" ht="12.75" hidden="1" customHeight="1" x14ac:dyDescent="0.2">
      <c r="A10" s="90">
        <v>40792</v>
      </c>
      <c r="B10" s="110"/>
      <c r="C10" s="101"/>
      <c r="D10" s="111"/>
      <c r="E10" s="112"/>
      <c r="F10" s="113"/>
      <c r="G10" s="102"/>
      <c r="H10" s="101"/>
      <c r="I10" s="102"/>
      <c r="J10" s="101"/>
      <c r="K10" s="101"/>
      <c r="L10" s="102"/>
      <c r="M10" s="101"/>
      <c r="N10" s="101"/>
      <c r="O10" s="114"/>
      <c r="P10" s="115"/>
      <c r="Q10" s="116"/>
      <c r="R10" s="100"/>
      <c r="S10" s="101"/>
      <c r="T10" s="101"/>
      <c r="U10" s="102"/>
      <c r="V10" s="101"/>
      <c r="W10" s="101"/>
      <c r="X10" s="103"/>
      <c r="Y10" s="104"/>
      <c r="Z10" s="105"/>
      <c r="AA10" s="100"/>
      <c r="AB10" s="101"/>
      <c r="AC10" s="101"/>
      <c r="AD10" s="102"/>
      <c r="AE10" s="101"/>
      <c r="AF10" s="101"/>
      <c r="AG10" s="102"/>
      <c r="AH10" s="101"/>
      <c r="AI10" s="101"/>
      <c r="AJ10" s="102"/>
      <c r="AK10" s="101"/>
      <c r="AL10" s="101"/>
      <c r="AM10" s="103"/>
      <c r="AN10" s="103"/>
      <c r="AO10" s="106"/>
      <c r="AP10" s="110"/>
      <c r="AQ10" s="101"/>
      <c r="AR10" s="112"/>
      <c r="AS10" s="113"/>
      <c r="AT10" s="101"/>
      <c r="AU10" s="113"/>
      <c r="AV10" s="102"/>
      <c r="AW10" s="101"/>
      <c r="AX10" s="113"/>
      <c r="AY10" s="101"/>
      <c r="AZ10" s="107"/>
      <c r="BA10" s="107"/>
      <c r="BB10" s="107"/>
      <c r="BC10" s="107"/>
      <c r="BD10" s="107"/>
      <c r="BE10" s="107"/>
      <c r="BF10" s="114"/>
      <c r="BG10" s="103"/>
      <c r="BH10" s="117"/>
      <c r="BI10" s="110"/>
      <c r="BJ10" s="101"/>
      <c r="BK10" s="112"/>
      <c r="BL10" s="107"/>
      <c r="BM10" s="107"/>
      <c r="BN10" s="107"/>
      <c r="BO10" s="114"/>
      <c r="BP10" s="103"/>
      <c r="BQ10" s="118"/>
    </row>
    <row r="11" spans="1:69" ht="12.75" hidden="1" customHeight="1" x14ac:dyDescent="0.2">
      <c r="A11" s="90">
        <v>40793</v>
      </c>
      <c r="B11" s="132"/>
      <c r="C11" s="102"/>
      <c r="D11" s="133"/>
      <c r="E11" s="111"/>
      <c r="F11" s="113"/>
      <c r="G11" s="102"/>
      <c r="H11" s="101"/>
      <c r="I11" s="102"/>
      <c r="J11" s="101"/>
      <c r="K11" s="101"/>
      <c r="L11" s="102"/>
      <c r="M11" s="101"/>
      <c r="N11" s="101"/>
      <c r="O11" s="114"/>
      <c r="P11" s="115"/>
      <c r="Q11" s="116"/>
      <c r="R11" s="100"/>
      <c r="S11" s="101"/>
      <c r="T11" s="101"/>
      <c r="U11" s="102"/>
      <c r="V11" s="101"/>
      <c r="W11" s="101"/>
      <c r="X11" s="103"/>
      <c r="Y11" s="104"/>
      <c r="Z11" s="105"/>
      <c r="AA11" s="100"/>
      <c r="AB11" s="101"/>
      <c r="AC11" s="101"/>
      <c r="AD11" s="102"/>
      <c r="AE11" s="101"/>
      <c r="AF11" s="101"/>
      <c r="AG11" s="102"/>
      <c r="AH11" s="101"/>
      <c r="AI11" s="101"/>
      <c r="AJ11" s="102"/>
      <c r="AK11" s="101"/>
      <c r="AL11" s="101"/>
      <c r="AM11" s="103"/>
      <c r="AN11" s="103"/>
      <c r="AO11" s="106"/>
      <c r="AP11" s="132"/>
      <c r="AQ11" s="102"/>
      <c r="AR11" s="111"/>
      <c r="AS11" s="113"/>
      <c r="AT11" s="101"/>
      <c r="AU11" s="113"/>
      <c r="AV11" s="102"/>
      <c r="AW11" s="101"/>
      <c r="AX11" s="113"/>
      <c r="AY11" s="101"/>
      <c r="AZ11" s="107"/>
      <c r="BA11" s="107"/>
      <c r="BB11" s="107"/>
      <c r="BC11" s="107"/>
      <c r="BD11" s="107"/>
      <c r="BE11" s="107"/>
      <c r="BF11" s="114"/>
      <c r="BG11" s="103"/>
      <c r="BH11" s="117"/>
      <c r="BI11" s="132"/>
      <c r="BJ11" s="102"/>
      <c r="BK11" s="111"/>
      <c r="BL11" s="107"/>
      <c r="BM11" s="107"/>
      <c r="BN11" s="107"/>
      <c r="BO11" s="114"/>
      <c r="BP11" s="103"/>
      <c r="BQ11" s="118"/>
    </row>
    <row r="12" spans="1:69" ht="11.25" hidden="1" customHeight="1" x14ac:dyDescent="0.2">
      <c r="A12" s="134">
        <v>40794</v>
      </c>
      <c r="B12" s="132"/>
      <c r="C12" s="102"/>
      <c r="D12" s="102"/>
      <c r="E12" s="101"/>
      <c r="F12" s="113"/>
      <c r="G12" s="102"/>
      <c r="H12" s="101"/>
      <c r="I12" s="102"/>
      <c r="J12" s="101"/>
      <c r="K12" s="101"/>
      <c r="L12" s="102"/>
      <c r="M12" s="101"/>
      <c r="N12" s="101"/>
      <c r="O12" s="103"/>
      <c r="P12" s="104"/>
      <c r="Q12" s="105"/>
      <c r="R12" s="100"/>
      <c r="S12" s="101"/>
      <c r="T12" s="101"/>
      <c r="U12" s="102"/>
      <c r="V12" s="101"/>
      <c r="W12" s="101"/>
      <c r="X12" s="103"/>
      <c r="Y12" s="104"/>
      <c r="Z12" s="105"/>
      <c r="AA12" s="100"/>
      <c r="AB12" s="101"/>
      <c r="AC12" s="101"/>
      <c r="AD12" s="102"/>
      <c r="AE12" s="101"/>
      <c r="AF12" s="101"/>
      <c r="AG12" s="102"/>
      <c r="AH12" s="101"/>
      <c r="AI12" s="101"/>
      <c r="AJ12" s="102"/>
      <c r="AK12" s="101"/>
      <c r="AL12" s="101"/>
      <c r="AM12" s="103"/>
      <c r="AN12" s="103"/>
      <c r="AO12" s="106"/>
      <c r="AP12" s="132"/>
      <c r="AQ12" s="102"/>
      <c r="AR12" s="101"/>
      <c r="AS12" s="113"/>
      <c r="AT12" s="101"/>
      <c r="AU12" s="113"/>
      <c r="AV12" s="102"/>
      <c r="AW12" s="101"/>
      <c r="AX12" s="113"/>
      <c r="AY12" s="101"/>
      <c r="AZ12" s="101"/>
      <c r="BA12" s="101"/>
      <c r="BB12" s="101"/>
      <c r="BC12" s="101"/>
      <c r="BD12" s="101"/>
      <c r="BE12" s="101"/>
      <c r="BF12" s="103"/>
      <c r="BG12" s="103"/>
      <c r="BH12" s="135"/>
      <c r="BI12" s="132"/>
      <c r="BJ12" s="102"/>
      <c r="BK12" s="101"/>
      <c r="BL12" s="101"/>
      <c r="BM12" s="101"/>
      <c r="BN12" s="101"/>
      <c r="BO12" s="103"/>
      <c r="BP12" s="103"/>
      <c r="BQ12" s="136"/>
    </row>
    <row r="13" spans="1:69" ht="12.75" hidden="1" customHeight="1" x14ac:dyDescent="0.2">
      <c r="A13" s="134">
        <v>40795</v>
      </c>
      <c r="B13" s="132"/>
      <c r="C13" s="102"/>
      <c r="D13" s="102"/>
      <c r="E13" s="101"/>
      <c r="F13" s="113"/>
      <c r="G13" s="102"/>
      <c r="H13" s="101"/>
      <c r="I13" s="102"/>
      <c r="J13" s="101"/>
      <c r="K13" s="101"/>
      <c r="L13" s="102"/>
      <c r="M13" s="101"/>
      <c r="N13" s="101"/>
      <c r="O13" s="103"/>
      <c r="P13" s="104"/>
      <c r="Q13" s="105"/>
      <c r="R13" s="100"/>
      <c r="S13" s="101"/>
      <c r="T13" s="101"/>
      <c r="U13" s="102"/>
      <c r="V13" s="101"/>
      <c r="W13" s="101"/>
      <c r="X13" s="103"/>
      <c r="Y13" s="104"/>
      <c r="Z13" s="105"/>
      <c r="AA13" s="100"/>
      <c r="AB13" s="101"/>
      <c r="AC13" s="101"/>
      <c r="AD13" s="102"/>
      <c r="AE13" s="101"/>
      <c r="AF13" s="101"/>
      <c r="AG13" s="102"/>
      <c r="AH13" s="101"/>
      <c r="AI13" s="101"/>
      <c r="AJ13" s="102"/>
      <c r="AK13" s="101"/>
      <c r="AL13" s="101"/>
      <c r="AM13" s="103"/>
      <c r="AN13" s="103"/>
      <c r="AO13" s="106"/>
      <c r="AP13" s="132"/>
      <c r="AQ13" s="102"/>
      <c r="AR13" s="101"/>
      <c r="AS13" s="113"/>
      <c r="AT13" s="101"/>
      <c r="AU13" s="113"/>
      <c r="AV13" s="102"/>
      <c r="AW13" s="101"/>
      <c r="AX13" s="113"/>
      <c r="AY13" s="101"/>
      <c r="AZ13" s="101"/>
      <c r="BA13" s="101"/>
      <c r="BB13" s="101"/>
      <c r="BC13" s="101"/>
      <c r="BD13" s="101"/>
      <c r="BE13" s="101"/>
      <c r="BF13" s="103"/>
      <c r="BG13" s="103"/>
      <c r="BH13" s="135"/>
      <c r="BI13" s="132"/>
      <c r="BJ13" s="102"/>
      <c r="BK13" s="101"/>
      <c r="BL13" s="101"/>
      <c r="BM13" s="101"/>
      <c r="BN13" s="101"/>
      <c r="BO13" s="103"/>
      <c r="BP13" s="103"/>
      <c r="BQ13" s="136"/>
    </row>
    <row r="14" spans="1:69" ht="12.75" hidden="1" customHeight="1" x14ac:dyDescent="0.2">
      <c r="A14" s="137">
        <v>40796</v>
      </c>
      <c r="B14" s="138"/>
      <c r="C14" s="125"/>
      <c r="D14" s="125"/>
      <c r="E14" s="121"/>
      <c r="F14" s="124"/>
      <c r="G14" s="125"/>
      <c r="H14" s="121"/>
      <c r="I14" s="125"/>
      <c r="J14" s="121"/>
      <c r="K14" s="121"/>
      <c r="L14" s="125"/>
      <c r="M14" s="121"/>
      <c r="N14" s="121"/>
      <c r="O14" s="129"/>
      <c r="P14" s="130"/>
      <c r="Q14" s="105"/>
      <c r="R14" s="128"/>
      <c r="S14" s="121"/>
      <c r="T14" s="121"/>
      <c r="U14" s="125"/>
      <c r="V14" s="121"/>
      <c r="W14" s="121"/>
      <c r="X14" s="129"/>
      <c r="Y14" s="130"/>
      <c r="Z14" s="105"/>
      <c r="AA14" s="128"/>
      <c r="AB14" s="121"/>
      <c r="AC14" s="121"/>
      <c r="AD14" s="125"/>
      <c r="AE14" s="121"/>
      <c r="AF14" s="121"/>
      <c r="AG14" s="125"/>
      <c r="AH14" s="121"/>
      <c r="AI14" s="121"/>
      <c r="AJ14" s="125"/>
      <c r="AK14" s="121"/>
      <c r="AL14" s="121"/>
      <c r="AM14" s="129"/>
      <c r="AN14" s="129"/>
      <c r="AO14" s="106"/>
      <c r="AP14" s="138"/>
      <c r="AQ14" s="125"/>
      <c r="AR14" s="121"/>
      <c r="AS14" s="124"/>
      <c r="AT14" s="121"/>
      <c r="AU14" s="124"/>
      <c r="AV14" s="125"/>
      <c r="AW14" s="121"/>
      <c r="AX14" s="124"/>
      <c r="AY14" s="121"/>
      <c r="AZ14" s="121"/>
      <c r="BA14" s="121"/>
      <c r="BB14" s="121"/>
      <c r="BC14" s="121"/>
      <c r="BD14" s="121"/>
      <c r="BE14" s="121"/>
      <c r="BF14" s="129"/>
      <c r="BG14" s="129"/>
      <c r="BH14" s="135"/>
      <c r="BI14" s="138"/>
      <c r="BJ14" s="125"/>
      <c r="BK14" s="121"/>
      <c r="BL14" s="121"/>
      <c r="BM14" s="121"/>
      <c r="BN14" s="121"/>
      <c r="BO14" s="129"/>
      <c r="BP14" s="129"/>
      <c r="BQ14" s="136"/>
    </row>
    <row r="15" spans="1:69" ht="12.75" hidden="1" customHeight="1" x14ac:dyDescent="0.2">
      <c r="A15" s="137">
        <v>40797</v>
      </c>
      <c r="B15" s="138"/>
      <c r="C15" s="125"/>
      <c r="D15" s="125"/>
      <c r="E15" s="121"/>
      <c r="F15" s="124"/>
      <c r="G15" s="125"/>
      <c r="H15" s="121"/>
      <c r="I15" s="125"/>
      <c r="J15" s="121"/>
      <c r="K15" s="121"/>
      <c r="L15" s="125"/>
      <c r="M15" s="121"/>
      <c r="N15" s="121"/>
      <c r="O15" s="129"/>
      <c r="P15" s="130"/>
      <c r="Q15" s="105"/>
      <c r="R15" s="128"/>
      <c r="S15" s="121"/>
      <c r="T15" s="121"/>
      <c r="U15" s="125"/>
      <c r="V15" s="121"/>
      <c r="W15" s="121"/>
      <c r="X15" s="129"/>
      <c r="Y15" s="130"/>
      <c r="Z15" s="105"/>
      <c r="AA15" s="128"/>
      <c r="AB15" s="121"/>
      <c r="AC15" s="121"/>
      <c r="AD15" s="125"/>
      <c r="AE15" s="121"/>
      <c r="AF15" s="121"/>
      <c r="AG15" s="125"/>
      <c r="AH15" s="121"/>
      <c r="AI15" s="121"/>
      <c r="AJ15" s="125"/>
      <c r="AK15" s="121"/>
      <c r="AL15" s="121"/>
      <c r="AM15" s="129"/>
      <c r="AN15" s="129"/>
      <c r="AO15" s="106"/>
      <c r="AP15" s="138"/>
      <c r="AQ15" s="125"/>
      <c r="AR15" s="121"/>
      <c r="AS15" s="124"/>
      <c r="AT15" s="121"/>
      <c r="AU15" s="124"/>
      <c r="AV15" s="125"/>
      <c r="AW15" s="121"/>
      <c r="AX15" s="124"/>
      <c r="AY15" s="121"/>
      <c r="AZ15" s="121"/>
      <c r="BA15" s="121"/>
      <c r="BB15" s="121"/>
      <c r="BC15" s="121"/>
      <c r="BD15" s="121"/>
      <c r="BE15" s="121"/>
      <c r="BF15" s="129"/>
      <c r="BG15" s="129"/>
      <c r="BH15" s="135"/>
      <c r="BI15" s="138"/>
      <c r="BJ15" s="125"/>
      <c r="BK15" s="121"/>
      <c r="BL15" s="121"/>
      <c r="BM15" s="121"/>
      <c r="BN15" s="121"/>
      <c r="BO15" s="129"/>
      <c r="BP15" s="129"/>
      <c r="BQ15" s="136"/>
    </row>
    <row r="16" spans="1:69" ht="12.75" hidden="1" customHeight="1" x14ac:dyDescent="0.2">
      <c r="A16" s="134">
        <v>40798</v>
      </c>
      <c r="B16" s="132"/>
      <c r="C16" s="102"/>
      <c r="D16" s="102"/>
      <c r="E16" s="101"/>
      <c r="F16" s="113"/>
      <c r="G16" s="102"/>
      <c r="H16" s="101"/>
      <c r="I16" s="102"/>
      <c r="J16" s="101"/>
      <c r="K16" s="101"/>
      <c r="L16" s="102"/>
      <c r="M16" s="101"/>
      <c r="N16" s="101"/>
      <c r="O16" s="103"/>
      <c r="P16" s="104"/>
      <c r="Q16" s="105"/>
      <c r="R16" s="100"/>
      <c r="S16" s="101"/>
      <c r="T16" s="101"/>
      <c r="U16" s="102"/>
      <c r="V16" s="101"/>
      <c r="W16" s="101"/>
      <c r="X16" s="103"/>
      <c r="Y16" s="104"/>
      <c r="Z16" s="105"/>
      <c r="AA16" s="100"/>
      <c r="AB16" s="101"/>
      <c r="AC16" s="101"/>
      <c r="AD16" s="102"/>
      <c r="AE16" s="101"/>
      <c r="AF16" s="101"/>
      <c r="AG16" s="102"/>
      <c r="AH16" s="101"/>
      <c r="AI16" s="101"/>
      <c r="AJ16" s="102"/>
      <c r="AK16" s="101"/>
      <c r="AL16" s="101"/>
      <c r="AM16" s="103"/>
      <c r="AN16" s="103"/>
      <c r="AO16" s="106"/>
      <c r="AP16" s="132"/>
      <c r="AQ16" s="102"/>
      <c r="AR16" s="101"/>
      <c r="AS16" s="113"/>
      <c r="AT16" s="101"/>
      <c r="AU16" s="113"/>
      <c r="AV16" s="102"/>
      <c r="AW16" s="101"/>
      <c r="AX16" s="113"/>
      <c r="AY16" s="101"/>
      <c r="AZ16" s="101"/>
      <c r="BA16" s="101"/>
      <c r="BB16" s="101"/>
      <c r="BC16" s="101"/>
      <c r="BD16" s="101"/>
      <c r="BE16" s="101"/>
      <c r="BF16" s="103"/>
      <c r="BG16" s="103"/>
      <c r="BH16" s="135"/>
      <c r="BI16" s="132"/>
      <c r="BJ16" s="102"/>
      <c r="BK16" s="101"/>
      <c r="BL16" s="101"/>
      <c r="BM16" s="101"/>
      <c r="BN16" s="101"/>
      <c r="BO16" s="103"/>
      <c r="BP16" s="103"/>
      <c r="BQ16" s="136"/>
    </row>
    <row r="17" spans="1:69" ht="12.75" hidden="1" customHeight="1" x14ac:dyDescent="0.2">
      <c r="A17" s="134">
        <v>40799</v>
      </c>
      <c r="B17" s="132"/>
      <c r="C17" s="102"/>
      <c r="D17" s="102"/>
      <c r="E17" s="101"/>
      <c r="F17" s="113"/>
      <c r="G17" s="102"/>
      <c r="H17" s="101"/>
      <c r="I17" s="102"/>
      <c r="J17" s="101"/>
      <c r="K17" s="101"/>
      <c r="L17" s="102"/>
      <c r="M17" s="101"/>
      <c r="N17" s="101"/>
      <c r="O17" s="103"/>
      <c r="P17" s="104"/>
      <c r="Q17" s="105"/>
      <c r="R17" s="100"/>
      <c r="S17" s="101"/>
      <c r="T17" s="101"/>
      <c r="U17" s="102"/>
      <c r="V17" s="101"/>
      <c r="W17" s="101"/>
      <c r="X17" s="103"/>
      <c r="Y17" s="104"/>
      <c r="Z17" s="105"/>
      <c r="AA17" s="100"/>
      <c r="AB17" s="101"/>
      <c r="AC17" s="101"/>
      <c r="AD17" s="102"/>
      <c r="AE17" s="101"/>
      <c r="AF17" s="101"/>
      <c r="AG17" s="102"/>
      <c r="AH17" s="101"/>
      <c r="AI17" s="101"/>
      <c r="AJ17" s="102"/>
      <c r="AK17" s="101"/>
      <c r="AL17" s="101"/>
      <c r="AM17" s="103"/>
      <c r="AN17" s="103"/>
      <c r="AO17" s="106"/>
      <c r="AP17" s="132"/>
      <c r="AQ17" s="102"/>
      <c r="AR17" s="101"/>
      <c r="AS17" s="113"/>
      <c r="AT17" s="101"/>
      <c r="AU17" s="113"/>
      <c r="AV17" s="102"/>
      <c r="AW17" s="101"/>
      <c r="AX17" s="113"/>
      <c r="AY17" s="101"/>
      <c r="AZ17" s="101"/>
      <c r="BA17" s="101"/>
      <c r="BB17" s="101"/>
      <c r="BC17" s="101"/>
      <c r="BD17" s="101"/>
      <c r="BE17" s="101"/>
      <c r="BF17" s="103"/>
      <c r="BG17" s="103"/>
      <c r="BH17" s="135"/>
      <c r="BI17" s="132"/>
      <c r="BJ17" s="102"/>
      <c r="BK17" s="101"/>
      <c r="BL17" s="101"/>
      <c r="BM17" s="101"/>
      <c r="BN17" s="101"/>
      <c r="BO17" s="103"/>
      <c r="BP17" s="103"/>
      <c r="BQ17" s="136"/>
    </row>
    <row r="18" spans="1:69" ht="12.75" hidden="1" customHeight="1" x14ac:dyDescent="0.2">
      <c r="A18" s="134">
        <v>40800</v>
      </c>
      <c r="B18" s="132"/>
      <c r="C18" s="102"/>
      <c r="D18" s="102"/>
      <c r="E18" s="101"/>
      <c r="F18" s="113"/>
      <c r="G18" s="102"/>
      <c r="H18" s="101"/>
      <c r="I18" s="102"/>
      <c r="J18" s="101"/>
      <c r="K18" s="101"/>
      <c r="L18" s="102"/>
      <c r="M18" s="101"/>
      <c r="N18" s="101"/>
      <c r="O18" s="103"/>
      <c r="P18" s="104"/>
      <c r="Q18" s="105"/>
      <c r="R18" s="100"/>
      <c r="S18" s="101"/>
      <c r="T18" s="101"/>
      <c r="U18" s="102"/>
      <c r="V18" s="101"/>
      <c r="W18" s="101"/>
      <c r="X18" s="103"/>
      <c r="Y18" s="104"/>
      <c r="Z18" s="105"/>
      <c r="AA18" s="100"/>
      <c r="AB18" s="101"/>
      <c r="AC18" s="101"/>
      <c r="AD18" s="102"/>
      <c r="AE18" s="101"/>
      <c r="AF18" s="101"/>
      <c r="AG18" s="102"/>
      <c r="AH18" s="101"/>
      <c r="AI18" s="101"/>
      <c r="AJ18" s="102"/>
      <c r="AK18" s="101"/>
      <c r="AL18" s="101"/>
      <c r="AM18" s="103"/>
      <c r="AN18" s="103"/>
      <c r="AO18" s="106"/>
      <c r="AP18" s="132"/>
      <c r="AQ18" s="102"/>
      <c r="AR18" s="101"/>
      <c r="AS18" s="113"/>
      <c r="AT18" s="101"/>
      <c r="AU18" s="113"/>
      <c r="AV18" s="102"/>
      <c r="AW18" s="101"/>
      <c r="AX18" s="113"/>
      <c r="AY18" s="101"/>
      <c r="AZ18" s="101"/>
      <c r="BA18" s="101"/>
      <c r="BB18" s="101"/>
      <c r="BC18" s="101"/>
      <c r="BD18" s="101"/>
      <c r="BE18" s="101"/>
      <c r="BF18" s="103"/>
      <c r="BG18" s="103"/>
      <c r="BH18" s="135"/>
      <c r="BI18" s="132"/>
      <c r="BJ18" s="102"/>
      <c r="BK18" s="101"/>
      <c r="BL18" s="101"/>
      <c r="BM18" s="101"/>
      <c r="BN18" s="101"/>
      <c r="BO18" s="103"/>
      <c r="BP18" s="103"/>
      <c r="BQ18" s="136"/>
    </row>
    <row r="19" spans="1:69" ht="12.75" hidden="1" customHeight="1" x14ac:dyDescent="0.2">
      <c r="A19" s="134">
        <v>40801</v>
      </c>
      <c r="B19" s="132"/>
      <c r="C19" s="102"/>
      <c r="D19" s="102"/>
      <c r="E19" s="101"/>
      <c r="F19" s="113"/>
      <c r="G19" s="102"/>
      <c r="H19" s="101"/>
      <c r="I19" s="102"/>
      <c r="J19" s="101"/>
      <c r="K19" s="101"/>
      <c r="L19" s="102"/>
      <c r="M19" s="101"/>
      <c r="N19" s="101"/>
      <c r="O19" s="103"/>
      <c r="P19" s="104"/>
      <c r="Q19" s="105"/>
      <c r="R19" s="100"/>
      <c r="S19" s="101"/>
      <c r="T19" s="101"/>
      <c r="U19" s="102"/>
      <c r="V19" s="101"/>
      <c r="W19" s="101"/>
      <c r="X19" s="103"/>
      <c r="Y19" s="104"/>
      <c r="Z19" s="105"/>
      <c r="AA19" s="100"/>
      <c r="AB19" s="101"/>
      <c r="AC19" s="101"/>
      <c r="AD19" s="102"/>
      <c r="AE19" s="101"/>
      <c r="AF19" s="101"/>
      <c r="AG19" s="102"/>
      <c r="AH19" s="101"/>
      <c r="AI19" s="101"/>
      <c r="AJ19" s="102"/>
      <c r="AK19" s="101"/>
      <c r="AL19" s="101"/>
      <c r="AM19" s="103"/>
      <c r="AN19" s="103"/>
      <c r="AO19" s="106"/>
      <c r="AP19" s="132"/>
      <c r="AQ19" s="102"/>
      <c r="AR19" s="101"/>
      <c r="AS19" s="113"/>
      <c r="AT19" s="101"/>
      <c r="AU19" s="113"/>
      <c r="AV19" s="102"/>
      <c r="AW19" s="101"/>
      <c r="AX19" s="113"/>
      <c r="AY19" s="101"/>
      <c r="AZ19" s="101"/>
      <c r="BA19" s="101"/>
      <c r="BB19" s="101"/>
      <c r="BC19" s="101"/>
      <c r="BD19" s="101"/>
      <c r="BE19" s="101"/>
      <c r="BF19" s="103"/>
      <c r="BG19" s="103"/>
      <c r="BH19" s="135"/>
      <c r="BI19" s="132"/>
      <c r="BJ19" s="102"/>
      <c r="BK19" s="101"/>
      <c r="BL19" s="101"/>
      <c r="BM19" s="101"/>
      <c r="BN19" s="101"/>
      <c r="BO19" s="103"/>
      <c r="BP19" s="103"/>
      <c r="BQ19" s="136"/>
    </row>
    <row r="20" spans="1:69" ht="12.75" hidden="1" customHeight="1" x14ac:dyDescent="0.2">
      <c r="A20" s="134">
        <v>40802</v>
      </c>
      <c r="B20" s="132"/>
      <c r="C20" s="102"/>
      <c r="D20" s="102"/>
      <c r="E20" s="101"/>
      <c r="F20" s="113"/>
      <c r="G20" s="102"/>
      <c r="H20" s="101"/>
      <c r="I20" s="102"/>
      <c r="J20" s="101"/>
      <c r="K20" s="101"/>
      <c r="L20" s="102"/>
      <c r="M20" s="101"/>
      <c r="N20" s="101"/>
      <c r="O20" s="103"/>
      <c r="P20" s="104"/>
      <c r="Q20" s="105"/>
      <c r="R20" s="100"/>
      <c r="S20" s="101"/>
      <c r="T20" s="101"/>
      <c r="U20" s="102"/>
      <c r="V20" s="101"/>
      <c r="W20" s="101"/>
      <c r="X20" s="103"/>
      <c r="Y20" s="104"/>
      <c r="Z20" s="105"/>
      <c r="AA20" s="100"/>
      <c r="AB20" s="101"/>
      <c r="AC20" s="101"/>
      <c r="AD20" s="102"/>
      <c r="AE20" s="101"/>
      <c r="AF20" s="101"/>
      <c r="AG20" s="102"/>
      <c r="AH20" s="101"/>
      <c r="AI20" s="101"/>
      <c r="AJ20" s="102"/>
      <c r="AK20" s="101"/>
      <c r="AL20" s="101"/>
      <c r="AM20" s="103"/>
      <c r="AN20" s="103"/>
      <c r="AO20" s="106"/>
      <c r="AP20" s="132"/>
      <c r="AQ20" s="102"/>
      <c r="AR20" s="101"/>
      <c r="AS20" s="113"/>
      <c r="AT20" s="101"/>
      <c r="AU20" s="113"/>
      <c r="AV20" s="102"/>
      <c r="AW20" s="101"/>
      <c r="AX20" s="113"/>
      <c r="AY20" s="101"/>
      <c r="AZ20" s="101"/>
      <c r="BA20" s="101"/>
      <c r="BB20" s="101"/>
      <c r="BC20" s="101"/>
      <c r="BD20" s="101"/>
      <c r="BE20" s="101"/>
      <c r="BF20" s="103"/>
      <c r="BG20" s="103"/>
      <c r="BH20" s="135"/>
      <c r="BI20" s="132"/>
      <c r="BJ20" s="102"/>
      <c r="BK20" s="101"/>
      <c r="BL20" s="101"/>
      <c r="BM20" s="101"/>
      <c r="BN20" s="101"/>
      <c r="BO20" s="103"/>
      <c r="BP20" s="103"/>
      <c r="BQ20" s="136"/>
    </row>
    <row r="21" spans="1:69" ht="12.75" hidden="1" customHeight="1" x14ac:dyDescent="0.2">
      <c r="A21" s="137">
        <v>40803</v>
      </c>
      <c r="B21" s="138"/>
      <c r="C21" s="125"/>
      <c r="D21" s="125"/>
      <c r="E21" s="121"/>
      <c r="F21" s="124"/>
      <c r="G21" s="125"/>
      <c r="H21" s="121"/>
      <c r="I21" s="125"/>
      <c r="J21" s="121"/>
      <c r="K21" s="121"/>
      <c r="L21" s="125"/>
      <c r="M21" s="121"/>
      <c r="N21" s="121"/>
      <c r="O21" s="129"/>
      <c r="P21" s="130"/>
      <c r="Q21" s="105"/>
      <c r="R21" s="128"/>
      <c r="S21" s="121"/>
      <c r="T21" s="121"/>
      <c r="U21" s="125"/>
      <c r="V21" s="121"/>
      <c r="W21" s="121"/>
      <c r="X21" s="129"/>
      <c r="Y21" s="130"/>
      <c r="Z21" s="105"/>
      <c r="AA21" s="128"/>
      <c r="AB21" s="121"/>
      <c r="AC21" s="121"/>
      <c r="AD21" s="125"/>
      <c r="AE21" s="121"/>
      <c r="AF21" s="121"/>
      <c r="AG21" s="125"/>
      <c r="AH21" s="121"/>
      <c r="AI21" s="121"/>
      <c r="AJ21" s="125"/>
      <c r="AK21" s="121"/>
      <c r="AL21" s="121"/>
      <c r="AM21" s="129"/>
      <c r="AN21" s="129"/>
      <c r="AO21" s="106"/>
      <c r="AP21" s="138"/>
      <c r="AQ21" s="125"/>
      <c r="AR21" s="121"/>
      <c r="AS21" s="124"/>
      <c r="AT21" s="121"/>
      <c r="AU21" s="124"/>
      <c r="AV21" s="125"/>
      <c r="AW21" s="121"/>
      <c r="AX21" s="124"/>
      <c r="AY21" s="121"/>
      <c r="AZ21" s="121"/>
      <c r="BA21" s="121"/>
      <c r="BB21" s="121"/>
      <c r="BC21" s="121"/>
      <c r="BD21" s="121"/>
      <c r="BE21" s="121"/>
      <c r="BF21" s="129"/>
      <c r="BG21" s="129"/>
      <c r="BH21" s="135"/>
      <c r="BI21" s="138"/>
      <c r="BJ21" s="125"/>
      <c r="BK21" s="121"/>
      <c r="BL21" s="121"/>
      <c r="BM21" s="121"/>
      <c r="BN21" s="121"/>
      <c r="BO21" s="129"/>
      <c r="BP21" s="129"/>
      <c r="BQ21" s="136"/>
    </row>
    <row r="22" spans="1:69" ht="12.75" hidden="1" customHeight="1" x14ac:dyDescent="0.2">
      <c r="A22" s="137">
        <v>40804</v>
      </c>
      <c r="B22" s="138"/>
      <c r="C22" s="125"/>
      <c r="D22" s="125"/>
      <c r="E22" s="121"/>
      <c r="F22" s="124"/>
      <c r="G22" s="125"/>
      <c r="H22" s="121"/>
      <c r="I22" s="125"/>
      <c r="J22" s="121"/>
      <c r="K22" s="121"/>
      <c r="L22" s="125"/>
      <c r="M22" s="121"/>
      <c r="N22" s="121"/>
      <c r="O22" s="129"/>
      <c r="P22" s="130"/>
      <c r="Q22" s="105"/>
      <c r="R22" s="128"/>
      <c r="S22" s="121"/>
      <c r="T22" s="121"/>
      <c r="U22" s="125"/>
      <c r="V22" s="121"/>
      <c r="W22" s="121"/>
      <c r="X22" s="129"/>
      <c r="Y22" s="130"/>
      <c r="Z22" s="105"/>
      <c r="AA22" s="128"/>
      <c r="AB22" s="121"/>
      <c r="AC22" s="121"/>
      <c r="AD22" s="125"/>
      <c r="AE22" s="121"/>
      <c r="AF22" s="121"/>
      <c r="AG22" s="125"/>
      <c r="AH22" s="121"/>
      <c r="AI22" s="121"/>
      <c r="AJ22" s="125"/>
      <c r="AK22" s="121"/>
      <c r="AL22" s="121"/>
      <c r="AM22" s="129"/>
      <c r="AN22" s="129"/>
      <c r="AO22" s="106"/>
      <c r="AP22" s="138"/>
      <c r="AQ22" s="125"/>
      <c r="AR22" s="121"/>
      <c r="AS22" s="124"/>
      <c r="AT22" s="121"/>
      <c r="AU22" s="124"/>
      <c r="AV22" s="125"/>
      <c r="AW22" s="121"/>
      <c r="AX22" s="124"/>
      <c r="AY22" s="121"/>
      <c r="AZ22" s="121"/>
      <c r="BA22" s="121"/>
      <c r="BB22" s="121"/>
      <c r="BC22" s="121"/>
      <c r="BD22" s="121"/>
      <c r="BE22" s="121"/>
      <c r="BF22" s="129"/>
      <c r="BG22" s="129"/>
      <c r="BH22" s="135"/>
      <c r="BI22" s="138"/>
      <c r="BJ22" s="125"/>
      <c r="BK22" s="121"/>
      <c r="BL22" s="121"/>
      <c r="BM22" s="121"/>
      <c r="BN22" s="121"/>
      <c r="BO22" s="129"/>
      <c r="BP22" s="129"/>
      <c r="BQ22" s="136"/>
    </row>
    <row r="23" spans="1:69" ht="12.75" hidden="1" customHeight="1" x14ac:dyDescent="0.2">
      <c r="A23" s="134">
        <v>40805</v>
      </c>
      <c r="B23" s="132"/>
      <c r="C23" s="102"/>
      <c r="D23" s="102"/>
      <c r="E23" s="101"/>
      <c r="F23" s="113"/>
      <c r="G23" s="102"/>
      <c r="H23" s="101"/>
      <c r="I23" s="102"/>
      <c r="J23" s="101"/>
      <c r="K23" s="101"/>
      <c r="L23" s="102"/>
      <c r="M23" s="101"/>
      <c r="N23" s="101"/>
      <c r="O23" s="103"/>
      <c r="P23" s="104"/>
      <c r="Q23" s="105"/>
      <c r="R23" s="100"/>
      <c r="S23" s="101"/>
      <c r="T23" s="101"/>
      <c r="U23" s="102"/>
      <c r="V23" s="101"/>
      <c r="W23" s="101"/>
      <c r="X23" s="103"/>
      <c r="Y23" s="104"/>
      <c r="Z23" s="105"/>
      <c r="AA23" s="100"/>
      <c r="AB23" s="101"/>
      <c r="AC23" s="101"/>
      <c r="AD23" s="102"/>
      <c r="AE23" s="101"/>
      <c r="AF23" s="101"/>
      <c r="AG23" s="102"/>
      <c r="AH23" s="101"/>
      <c r="AI23" s="101"/>
      <c r="AJ23" s="102"/>
      <c r="AK23" s="101"/>
      <c r="AL23" s="101"/>
      <c r="AM23" s="103"/>
      <c r="AN23" s="103"/>
      <c r="AO23" s="106"/>
      <c r="AP23" s="132"/>
      <c r="AQ23" s="102"/>
      <c r="AR23" s="101"/>
      <c r="AS23" s="113"/>
      <c r="AT23" s="101"/>
      <c r="AU23" s="113"/>
      <c r="AV23" s="102"/>
      <c r="AW23" s="101"/>
      <c r="AX23" s="113"/>
      <c r="AY23" s="101"/>
      <c r="AZ23" s="101"/>
      <c r="BA23" s="101"/>
      <c r="BB23" s="101"/>
      <c r="BC23" s="101"/>
      <c r="BD23" s="101"/>
      <c r="BE23" s="101"/>
      <c r="BF23" s="103"/>
      <c r="BG23" s="139"/>
      <c r="BH23" s="140"/>
      <c r="BI23" s="132"/>
      <c r="BJ23" s="102"/>
      <c r="BK23" s="101"/>
      <c r="BL23" s="101"/>
      <c r="BM23" s="101"/>
      <c r="BN23" s="101"/>
      <c r="BO23" s="103"/>
      <c r="BP23" s="139"/>
      <c r="BQ23" s="141"/>
    </row>
    <row r="24" spans="1:69" ht="12.75" hidden="1" customHeight="1" x14ac:dyDescent="0.2">
      <c r="A24" s="134">
        <v>40806</v>
      </c>
      <c r="B24" s="132"/>
      <c r="C24" s="102"/>
      <c r="D24" s="102"/>
      <c r="E24" s="101"/>
      <c r="F24" s="113"/>
      <c r="G24" s="102"/>
      <c r="H24" s="101"/>
      <c r="I24" s="102"/>
      <c r="J24" s="101"/>
      <c r="K24" s="101"/>
      <c r="L24" s="102"/>
      <c r="M24" s="101"/>
      <c r="N24" s="101"/>
      <c r="O24" s="103"/>
      <c r="P24" s="104"/>
      <c r="Q24" s="105"/>
      <c r="R24" s="100"/>
      <c r="S24" s="101"/>
      <c r="T24" s="101"/>
      <c r="U24" s="102"/>
      <c r="V24" s="101"/>
      <c r="W24" s="101"/>
      <c r="X24" s="103"/>
      <c r="Y24" s="104"/>
      <c r="Z24" s="105"/>
      <c r="AA24" s="100"/>
      <c r="AB24" s="101"/>
      <c r="AC24" s="101"/>
      <c r="AD24" s="102"/>
      <c r="AE24" s="101"/>
      <c r="AF24" s="101"/>
      <c r="AG24" s="102"/>
      <c r="AH24" s="101"/>
      <c r="AI24" s="101"/>
      <c r="AJ24" s="102"/>
      <c r="AK24" s="101"/>
      <c r="AL24" s="101"/>
      <c r="AM24" s="103"/>
      <c r="AN24" s="103"/>
      <c r="AO24" s="106"/>
      <c r="AP24" s="132"/>
      <c r="AQ24" s="102"/>
      <c r="AR24" s="101"/>
      <c r="AS24" s="113"/>
      <c r="AT24" s="101"/>
      <c r="AU24" s="113"/>
      <c r="AV24" s="102"/>
      <c r="AW24" s="101"/>
      <c r="AX24" s="113"/>
      <c r="AY24" s="101"/>
      <c r="AZ24" s="101"/>
      <c r="BA24" s="101"/>
      <c r="BB24" s="101"/>
      <c r="BC24" s="101"/>
      <c r="BD24" s="101"/>
      <c r="BE24" s="101"/>
      <c r="BF24" s="103"/>
      <c r="BG24" s="139"/>
      <c r="BH24" s="140"/>
      <c r="BI24" s="132"/>
      <c r="BJ24" s="102"/>
      <c r="BK24" s="101"/>
      <c r="BL24" s="101"/>
      <c r="BM24" s="101"/>
      <c r="BN24" s="101"/>
      <c r="BO24" s="103"/>
      <c r="BP24" s="139"/>
      <c r="BQ24" s="141"/>
    </row>
    <row r="25" spans="1:69" ht="12.75" hidden="1" customHeight="1" x14ac:dyDescent="0.2">
      <c r="A25" s="134">
        <v>40807</v>
      </c>
      <c r="B25" s="132"/>
      <c r="C25" s="102"/>
      <c r="D25" s="102"/>
      <c r="E25" s="101"/>
      <c r="F25" s="113"/>
      <c r="G25" s="102"/>
      <c r="H25" s="101"/>
      <c r="I25" s="102"/>
      <c r="J25" s="101"/>
      <c r="K25" s="101"/>
      <c r="L25" s="102"/>
      <c r="M25" s="101"/>
      <c r="N25" s="101"/>
      <c r="O25" s="103"/>
      <c r="P25" s="104"/>
      <c r="Q25" s="105"/>
      <c r="R25" s="100"/>
      <c r="S25" s="101"/>
      <c r="T25" s="101"/>
      <c r="U25" s="102"/>
      <c r="V25" s="101"/>
      <c r="W25" s="101"/>
      <c r="X25" s="103"/>
      <c r="Y25" s="104"/>
      <c r="Z25" s="105"/>
      <c r="AA25" s="100"/>
      <c r="AB25" s="101"/>
      <c r="AC25" s="101"/>
      <c r="AD25" s="102"/>
      <c r="AE25" s="101"/>
      <c r="AF25" s="101"/>
      <c r="AG25" s="102"/>
      <c r="AH25" s="101"/>
      <c r="AI25" s="101"/>
      <c r="AJ25" s="102"/>
      <c r="AK25" s="101"/>
      <c r="AL25" s="101"/>
      <c r="AM25" s="103"/>
      <c r="AN25" s="103"/>
      <c r="AO25" s="106"/>
      <c r="AP25" s="132"/>
      <c r="AQ25" s="102"/>
      <c r="AR25" s="101"/>
      <c r="AS25" s="113"/>
      <c r="AT25" s="101"/>
      <c r="AU25" s="113"/>
      <c r="AV25" s="102"/>
      <c r="AW25" s="101"/>
      <c r="AX25" s="113"/>
      <c r="AY25" s="101"/>
      <c r="AZ25" s="101"/>
      <c r="BA25" s="101"/>
      <c r="BB25" s="101"/>
      <c r="BC25" s="101"/>
      <c r="BD25" s="101"/>
      <c r="BE25" s="101"/>
      <c r="BF25" s="103"/>
      <c r="BG25" s="139"/>
      <c r="BH25" s="140"/>
      <c r="BI25" s="132"/>
      <c r="BJ25" s="102"/>
      <c r="BK25" s="101"/>
      <c r="BL25" s="101"/>
      <c r="BM25" s="101"/>
      <c r="BN25" s="101"/>
      <c r="BO25" s="103"/>
      <c r="BP25" s="139"/>
      <c r="BQ25" s="141"/>
    </row>
    <row r="26" spans="1:69" ht="12.75" hidden="1" customHeight="1" x14ac:dyDescent="0.2">
      <c r="A26" s="134">
        <v>40808</v>
      </c>
      <c r="B26" s="142"/>
      <c r="C26" s="143"/>
      <c r="D26" s="143"/>
      <c r="E26" s="144"/>
      <c r="F26" s="145"/>
      <c r="G26" s="143"/>
      <c r="H26" s="144"/>
      <c r="I26" s="143"/>
      <c r="J26" s="144"/>
      <c r="K26" s="144"/>
      <c r="L26" s="143"/>
      <c r="M26" s="144"/>
      <c r="N26" s="144"/>
      <c r="O26" s="146"/>
      <c r="P26" s="147"/>
      <c r="Q26" s="148"/>
      <c r="R26" s="100"/>
      <c r="S26" s="101"/>
      <c r="T26" s="101"/>
      <c r="U26" s="102"/>
      <c r="V26" s="101"/>
      <c r="W26" s="101"/>
      <c r="X26" s="103"/>
      <c r="Y26" s="104"/>
      <c r="Z26" s="105"/>
      <c r="AA26" s="100"/>
      <c r="AB26" s="101"/>
      <c r="AC26" s="101"/>
      <c r="AD26" s="102"/>
      <c r="AE26" s="101"/>
      <c r="AF26" s="101"/>
      <c r="AG26" s="102"/>
      <c r="AH26" s="101"/>
      <c r="AI26" s="101"/>
      <c r="AJ26" s="102"/>
      <c r="AK26" s="101"/>
      <c r="AL26" s="101"/>
      <c r="AM26" s="103"/>
      <c r="AN26" s="103"/>
      <c r="AO26" s="106"/>
      <c r="AP26" s="142"/>
      <c r="AQ26" s="143"/>
      <c r="AR26" s="144"/>
      <c r="AS26" s="145"/>
      <c r="AT26" s="144"/>
      <c r="AU26" s="145"/>
      <c r="AV26" s="143"/>
      <c r="AW26" s="144"/>
      <c r="AX26" s="145"/>
      <c r="AY26" s="144"/>
      <c r="AZ26" s="144"/>
      <c r="BA26" s="144"/>
      <c r="BB26" s="144"/>
      <c r="BC26" s="144"/>
      <c r="BD26" s="144"/>
      <c r="BE26" s="144"/>
      <c r="BF26" s="146"/>
      <c r="BG26" s="146"/>
      <c r="BH26" s="149"/>
      <c r="BI26" s="142"/>
      <c r="BJ26" s="143"/>
      <c r="BK26" s="144"/>
      <c r="BL26" s="144"/>
      <c r="BM26" s="144"/>
      <c r="BN26" s="144"/>
      <c r="BO26" s="146"/>
      <c r="BP26" s="146"/>
      <c r="BQ26" s="150"/>
    </row>
    <row r="27" spans="1:69" ht="12.75" hidden="1" customHeight="1" x14ac:dyDescent="0.2">
      <c r="A27" s="134">
        <v>40809</v>
      </c>
      <c r="B27" s="151">
        <f>[1]Остатки!AM179</f>
        <v>3.2</v>
      </c>
      <c r="C27" s="92">
        <v>3530</v>
      </c>
      <c r="D27" s="96">
        <v>11</v>
      </c>
      <c r="E27" s="92">
        <f>B27*C27*D27*1.2</f>
        <v>149107.19999999998</v>
      </c>
      <c r="F27" s="95">
        <f>[1]Остатки!AQ179</f>
        <v>3.2</v>
      </c>
      <c r="G27" s="92">
        <v>4720</v>
      </c>
      <c r="H27" s="92">
        <f>F27*G27*D27*1.2</f>
        <v>199372.79999999999</v>
      </c>
      <c r="I27" s="96"/>
      <c r="J27" s="92"/>
      <c r="K27" s="92"/>
      <c r="L27" s="96"/>
      <c r="M27" s="92"/>
      <c r="N27" s="92"/>
      <c r="O27" s="152">
        <f>[1]Проплаты!Z170</f>
        <v>17381</v>
      </c>
      <c r="P27" s="153">
        <f>[1]Проплаты!AA170</f>
        <v>10000</v>
      </c>
      <c r="Q27" s="99">
        <v>717305.92</v>
      </c>
      <c r="R27" s="100"/>
      <c r="S27" s="101"/>
      <c r="T27" s="101"/>
      <c r="U27" s="102"/>
      <c r="V27" s="101"/>
      <c r="W27" s="101"/>
      <c r="X27" s="103"/>
      <c r="Y27" s="104"/>
      <c r="Z27" s="105"/>
      <c r="AA27" s="100"/>
      <c r="AB27" s="101"/>
      <c r="AC27" s="101"/>
      <c r="AD27" s="102"/>
      <c r="AE27" s="101"/>
      <c r="AF27" s="101"/>
      <c r="AG27" s="102"/>
      <c r="AH27" s="101"/>
      <c r="AI27" s="101"/>
      <c r="AJ27" s="102"/>
      <c r="AK27" s="101"/>
      <c r="AL27" s="101"/>
      <c r="AM27" s="103"/>
      <c r="AN27" s="103"/>
      <c r="AO27" s="106"/>
      <c r="AP27" s="151">
        <f>[1]Остатки!BZ179</f>
        <v>0</v>
      </c>
      <c r="AQ27" s="92">
        <v>14865</v>
      </c>
      <c r="AR27" s="92">
        <f>AP27*AQ27*1.2</f>
        <v>0</v>
      </c>
      <c r="AS27" s="95">
        <f>[1]Остатки!CE179</f>
        <v>0</v>
      </c>
      <c r="AT27" s="92">
        <f>AS27*AV27*1.2</f>
        <v>0</v>
      </c>
      <c r="AU27" s="95">
        <f>[1]Остатки!CF179</f>
        <v>0</v>
      </c>
      <c r="AV27" s="92">
        <v>28640</v>
      </c>
      <c r="AW27" s="92">
        <f>AU27*AV27*1.2</f>
        <v>0</v>
      </c>
      <c r="AX27" s="95">
        <f>[1]Остатки!CG179</f>
        <v>0</v>
      </c>
      <c r="AY27" s="92">
        <f>AX27*AV27*1.2</f>
        <v>0</v>
      </c>
      <c r="AZ27" s="92"/>
      <c r="BA27" s="92"/>
      <c r="BB27" s="92"/>
      <c r="BC27" s="92"/>
      <c r="BD27" s="92"/>
      <c r="BE27" s="92"/>
      <c r="BF27" s="152">
        <f>[1]Проплаты!AK170</f>
        <v>0</v>
      </c>
      <c r="BG27" s="152">
        <f>AR27+AT27+AW27+AY27</f>
        <v>0</v>
      </c>
      <c r="BH27" s="154">
        <v>181041.46</v>
      </c>
      <c r="BI27" s="151"/>
      <c r="BJ27" s="92"/>
      <c r="BK27" s="92"/>
      <c r="BL27" s="92"/>
      <c r="BM27" s="92"/>
      <c r="BN27" s="92"/>
      <c r="BO27" s="152"/>
      <c r="BP27" s="152" t="e">
        <f>BK27+#REF!+#REF!+#REF!</f>
        <v>#REF!</v>
      </c>
      <c r="BQ27" s="155">
        <v>181041.46</v>
      </c>
    </row>
    <row r="28" spans="1:69" ht="12.75" hidden="1" customHeight="1" x14ac:dyDescent="0.2">
      <c r="A28" s="137">
        <v>40810</v>
      </c>
      <c r="B28" s="138">
        <f>[1]Остатки!AM180</f>
        <v>0</v>
      </c>
      <c r="C28" s="121">
        <v>3530</v>
      </c>
      <c r="D28" s="125"/>
      <c r="E28" s="121">
        <f>B28*C28*1.2</f>
        <v>0</v>
      </c>
      <c r="F28" s="124">
        <f>[1]Остатки!AQ180</f>
        <v>0</v>
      </c>
      <c r="G28" s="121">
        <v>4720</v>
      </c>
      <c r="H28" s="121">
        <f>F28*G28*1.2</f>
        <v>0</v>
      </c>
      <c r="I28" s="125"/>
      <c r="J28" s="121"/>
      <c r="K28" s="121"/>
      <c r="L28" s="125"/>
      <c r="M28" s="121"/>
      <c r="N28" s="121"/>
      <c r="O28" s="129">
        <f>[1]Проплаты!Z171</f>
        <v>0</v>
      </c>
      <c r="P28" s="130">
        <f>[1]Проплаты!AA171</f>
        <v>0</v>
      </c>
      <c r="Q28" s="105">
        <f>Q27+H28-P28</f>
        <v>717305.92</v>
      </c>
      <c r="R28" s="128"/>
      <c r="S28" s="121"/>
      <c r="T28" s="121"/>
      <c r="U28" s="125"/>
      <c r="V28" s="121"/>
      <c r="W28" s="121"/>
      <c r="X28" s="129"/>
      <c r="Y28" s="130"/>
      <c r="Z28" s="105"/>
      <c r="AA28" s="128"/>
      <c r="AB28" s="121"/>
      <c r="AC28" s="121"/>
      <c r="AD28" s="125"/>
      <c r="AE28" s="121"/>
      <c r="AF28" s="121"/>
      <c r="AG28" s="125"/>
      <c r="AH28" s="121"/>
      <c r="AI28" s="121"/>
      <c r="AJ28" s="125"/>
      <c r="AK28" s="121"/>
      <c r="AL28" s="121"/>
      <c r="AM28" s="129"/>
      <c r="AN28" s="129"/>
      <c r="AO28" s="106"/>
      <c r="AP28" s="138">
        <f>[1]Остатки!BZ180</f>
        <v>0</v>
      </c>
      <c r="AQ28" s="121">
        <v>14865</v>
      </c>
      <c r="AR28" s="121">
        <f t="shared" ref="AR28:AR55" si="0">AP28*AQ28*1.2</f>
        <v>0</v>
      </c>
      <c r="AS28" s="124">
        <f>[1]Остатки!CE180</f>
        <v>0</v>
      </c>
      <c r="AT28" s="121">
        <f t="shared" ref="AT28:AT55" si="1">AS28*AV28*1.2</f>
        <v>0</v>
      </c>
      <c r="AU28" s="124">
        <f>[1]Остатки!CF180</f>
        <v>0</v>
      </c>
      <c r="AV28" s="121">
        <v>28640</v>
      </c>
      <c r="AW28" s="121">
        <f t="shared" ref="AW28:AW55" si="2">AU28*AV28*1.2</f>
        <v>0</v>
      </c>
      <c r="AX28" s="124">
        <f>[1]Остатки!CG180</f>
        <v>0</v>
      </c>
      <c r="AY28" s="121">
        <f t="shared" ref="AY28:AY55" si="3">AX28*AV28*1.2</f>
        <v>0</v>
      </c>
      <c r="AZ28" s="121"/>
      <c r="BA28" s="121"/>
      <c r="BB28" s="121"/>
      <c r="BC28" s="121"/>
      <c r="BD28" s="121"/>
      <c r="BE28" s="121"/>
      <c r="BF28" s="129">
        <f>[1]Проплаты!AK171</f>
        <v>0</v>
      </c>
      <c r="BG28" s="129">
        <f t="shared" ref="BG28:BG55" si="4">AR28+AT28+AW28+AY28</f>
        <v>0</v>
      </c>
      <c r="BH28" s="140">
        <f>BH27+AR27+AT27+AW27+AY27-BF27</f>
        <v>181041.46</v>
      </c>
      <c r="BI28" s="138"/>
      <c r="BJ28" s="121"/>
      <c r="BK28" s="121"/>
      <c r="BL28" s="121"/>
      <c r="BM28" s="121"/>
      <c r="BN28" s="121"/>
      <c r="BO28" s="129"/>
      <c r="BP28" s="129" t="e">
        <f>BK28+#REF!+#REF!+#REF!</f>
        <v>#REF!</v>
      </c>
      <c r="BQ28" s="141" t="e">
        <f>BQ27+BK27+#REF!+#REF!+#REF!-BO27</f>
        <v>#REF!</v>
      </c>
    </row>
    <row r="29" spans="1:69" ht="12.75" hidden="1" customHeight="1" x14ac:dyDescent="0.2">
      <c r="A29" s="137">
        <v>40811</v>
      </c>
      <c r="B29" s="138">
        <f>[1]Остатки!AM181</f>
        <v>0</v>
      </c>
      <c r="C29" s="121">
        <v>3530</v>
      </c>
      <c r="D29" s="125"/>
      <c r="E29" s="121">
        <f>B29*C29*1.2</f>
        <v>0</v>
      </c>
      <c r="F29" s="124">
        <f>[1]Остатки!AQ181</f>
        <v>0</v>
      </c>
      <c r="G29" s="121">
        <v>4720</v>
      </c>
      <c r="H29" s="121">
        <f>F29*G29*1.2</f>
        <v>0</v>
      </c>
      <c r="I29" s="125"/>
      <c r="J29" s="121"/>
      <c r="K29" s="121"/>
      <c r="L29" s="125"/>
      <c r="M29" s="121"/>
      <c r="N29" s="121"/>
      <c r="O29" s="129">
        <f>[1]Проплаты!Z172</f>
        <v>0</v>
      </c>
      <c r="P29" s="130">
        <f>[1]Проплаты!AA172</f>
        <v>0</v>
      </c>
      <c r="Q29" s="105">
        <f>Q28+H29-P29</f>
        <v>717305.92</v>
      </c>
      <c r="R29" s="128"/>
      <c r="S29" s="121"/>
      <c r="T29" s="121"/>
      <c r="U29" s="125"/>
      <c r="V29" s="121"/>
      <c r="W29" s="121"/>
      <c r="X29" s="129"/>
      <c r="Y29" s="130"/>
      <c r="Z29" s="105"/>
      <c r="AA29" s="128"/>
      <c r="AB29" s="121"/>
      <c r="AC29" s="121"/>
      <c r="AD29" s="125"/>
      <c r="AE29" s="121"/>
      <c r="AF29" s="121"/>
      <c r="AG29" s="125"/>
      <c r="AH29" s="121"/>
      <c r="AI29" s="121"/>
      <c r="AJ29" s="125"/>
      <c r="AK29" s="121"/>
      <c r="AL29" s="121"/>
      <c r="AM29" s="129"/>
      <c r="AN29" s="129"/>
      <c r="AO29" s="106"/>
      <c r="AP29" s="138">
        <f>[1]Остатки!BZ181</f>
        <v>0</v>
      </c>
      <c r="AQ29" s="121">
        <v>14865</v>
      </c>
      <c r="AR29" s="121">
        <f t="shared" si="0"/>
        <v>0</v>
      </c>
      <c r="AS29" s="124">
        <f>[1]Остатки!CE181</f>
        <v>0</v>
      </c>
      <c r="AT29" s="121">
        <f t="shared" si="1"/>
        <v>0</v>
      </c>
      <c r="AU29" s="124">
        <f>[1]Остатки!CF181</f>
        <v>0</v>
      </c>
      <c r="AV29" s="121">
        <v>28640</v>
      </c>
      <c r="AW29" s="121">
        <f t="shared" si="2"/>
        <v>0</v>
      </c>
      <c r="AX29" s="124">
        <f>[1]Остатки!CG181</f>
        <v>0</v>
      </c>
      <c r="AY29" s="121">
        <f t="shared" si="3"/>
        <v>0</v>
      </c>
      <c r="AZ29" s="121"/>
      <c r="BA29" s="121"/>
      <c r="BB29" s="121"/>
      <c r="BC29" s="121"/>
      <c r="BD29" s="121"/>
      <c r="BE29" s="121"/>
      <c r="BF29" s="129">
        <f>[1]Проплаты!AK172</f>
        <v>0</v>
      </c>
      <c r="BG29" s="129">
        <f t="shared" si="4"/>
        <v>0</v>
      </c>
      <c r="BH29" s="140">
        <f t="shared" ref="BH29:BH55" si="5">BH28+AR28+AT28+AW28+AY28-BF28</f>
        <v>181041.46</v>
      </c>
      <c r="BI29" s="138"/>
      <c r="BJ29" s="121"/>
      <c r="BK29" s="121"/>
      <c r="BL29" s="121"/>
      <c r="BM29" s="121"/>
      <c r="BN29" s="121"/>
      <c r="BO29" s="129"/>
      <c r="BP29" s="129" t="e">
        <f>BK29+#REF!+#REF!+#REF!</f>
        <v>#REF!</v>
      </c>
      <c r="BQ29" s="141" t="e">
        <f>BQ28+BK28+#REF!+#REF!+#REF!-BO28</f>
        <v>#REF!</v>
      </c>
    </row>
    <row r="30" spans="1:69" ht="12.75" hidden="1" customHeight="1" x14ac:dyDescent="0.2">
      <c r="A30" s="134">
        <v>40812</v>
      </c>
      <c r="B30" s="132">
        <f>[1]Остатки!AM182</f>
        <v>0</v>
      </c>
      <c r="C30" s="101">
        <v>3530</v>
      </c>
      <c r="D30" s="102"/>
      <c r="E30" s="101">
        <f>B30*C30*1.2</f>
        <v>0</v>
      </c>
      <c r="F30" s="113">
        <f>[1]Остатки!AQ182</f>
        <v>0</v>
      </c>
      <c r="G30" s="101">
        <v>4720</v>
      </c>
      <c r="H30" s="101">
        <f>F30*G30*1.2</f>
        <v>0</v>
      </c>
      <c r="I30" s="102"/>
      <c r="J30" s="101"/>
      <c r="K30" s="101"/>
      <c r="L30" s="102"/>
      <c r="M30" s="101"/>
      <c r="N30" s="101"/>
      <c r="O30" s="103">
        <f>[1]Проплаты!F173</f>
        <v>0</v>
      </c>
      <c r="P30" s="104">
        <f>[1]Проплаты!G173</f>
        <v>120000</v>
      </c>
      <c r="Q30" s="105">
        <f>Q29+H30-P30</f>
        <v>597305.92000000004</v>
      </c>
      <c r="R30" s="100"/>
      <c r="S30" s="101"/>
      <c r="T30" s="101"/>
      <c r="U30" s="102"/>
      <c r="V30" s="101"/>
      <c r="W30" s="101"/>
      <c r="X30" s="103"/>
      <c r="Y30" s="104"/>
      <c r="Z30" s="105"/>
      <c r="AA30" s="100"/>
      <c r="AB30" s="101"/>
      <c r="AC30" s="101"/>
      <c r="AD30" s="102"/>
      <c r="AE30" s="101"/>
      <c r="AF30" s="101"/>
      <c r="AG30" s="102"/>
      <c r="AH30" s="101"/>
      <c r="AI30" s="101"/>
      <c r="AJ30" s="102"/>
      <c r="AK30" s="101"/>
      <c r="AL30" s="101"/>
      <c r="AM30" s="103"/>
      <c r="AN30" s="103"/>
      <c r="AO30" s="106"/>
      <c r="AP30" s="132">
        <f>[1]Остатки!BZ182</f>
        <v>0</v>
      </c>
      <c r="AQ30" s="101">
        <v>14865</v>
      </c>
      <c r="AR30" s="101">
        <f t="shared" si="0"/>
        <v>0</v>
      </c>
      <c r="AS30" s="113">
        <f>[1]Остатки!CE182</f>
        <v>0</v>
      </c>
      <c r="AT30" s="101">
        <f t="shared" si="1"/>
        <v>0</v>
      </c>
      <c r="AU30" s="113">
        <f>[1]Остатки!CF182</f>
        <v>0</v>
      </c>
      <c r="AV30" s="101">
        <v>28640</v>
      </c>
      <c r="AW30" s="101">
        <f t="shared" si="2"/>
        <v>0</v>
      </c>
      <c r="AX30" s="113">
        <f>[1]Остатки!CG182</f>
        <v>0</v>
      </c>
      <c r="AY30" s="101">
        <f t="shared" si="3"/>
        <v>0</v>
      </c>
      <c r="AZ30" s="101"/>
      <c r="BA30" s="101"/>
      <c r="BB30" s="101"/>
      <c r="BC30" s="101"/>
      <c r="BD30" s="101"/>
      <c r="BE30" s="101"/>
      <c r="BF30" s="103">
        <f>[1]Проплаты!J173</f>
        <v>0</v>
      </c>
      <c r="BG30" s="103">
        <f t="shared" si="4"/>
        <v>0</v>
      </c>
      <c r="BH30" s="140">
        <f t="shared" si="5"/>
        <v>181041.46</v>
      </c>
      <c r="BI30" s="132"/>
      <c r="BJ30" s="101"/>
      <c r="BK30" s="101"/>
      <c r="BL30" s="101"/>
      <c r="BM30" s="101"/>
      <c r="BN30" s="101"/>
      <c r="BO30" s="103"/>
      <c r="BP30" s="103" t="e">
        <f>BK30+#REF!+#REF!+#REF!</f>
        <v>#REF!</v>
      </c>
      <c r="BQ30" s="141" t="e">
        <f>BQ29+BK29+#REF!+#REF!+#REF!-BO29</f>
        <v>#REF!</v>
      </c>
    </row>
    <row r="31" spans="1:69" ht="12.75" hidden="1" customHeight="1" x14ac:dyDescent="0.2">
      <c r="A31" s="156">
        <v>40813</v>
      </c>
      <c r="B31" s="142">
        <f>[1]Остатки!AM183</f>
        <v>0</v>
      </c>
      <c r="C31" s="144">
        <v>3530</v>
      </c>
      <c r="D31" s="143"/>
      <c r="E31" s="144">
        <f>B31*C31*1.2</f>
        <v>0</v>
      </c>
      <c r="F31" s="145">
        <f>[1]Остатки!AQ183</f>
        <v>0</v>
      </c>
      <c r="G31" s="144">
        <v>4720</v>
      </c>
      <c r="H31" s="144">
        <f>F31*G31*1.2</f>
        <v>0</v>
      </c>
      <c r="I31" s="143"/>
      <c r="J31" s="144"/>
      <c r="K31" s="144"/>
      <c r="L31" s="143"/>
      <c r="M31" s="144"/>
      <c r="N31" s="144"/>
      <c r="O31" s="146">
        <f>[1]Проплаты!F174</f>
        <v>0</v>
      </c>
      <c r="P31" s="147">
        <f>[1]Проплаты!G174</f>
        <v>130000</v>
      </c>
      <c r="Q31" s="148">
        <f>Q30+H31-P31</f>
        <v>467305.92000000004</v>
      </c>
      <c r="R31" s="100"/>
      <c r="S31" s="101"/>
      <c r="T31" s="101"/>
      <c r="U31" s="102"/>
      <c r="V31" s="101"/>
      <c r="W31" s="101"/>
      <c r="X31" s="103"/>
      <c r="Y31" s="104"/>
      <c r="Z31" s="105"/>
      <c r="AA31" s="100"/>
      <c r="AB31" s="101"/>
      <c r="AC31" s="101"/>
      <c r="AD31" s="102"/>
      <c r="AE31" s="101"/>
      <c r="AF31" s="101"/>
      <c r="AG31" s="102"/>
      <c r="AH31" s="101"/>
      <c r="AI31" s="101"/>
      <c r="AJ31" s="102"/>
      <c r="AK31" s="101"/>
      <c r="AL31" s="101"/>
      <c r="AM31" s="103"/>
      <c r="AN31" s="103"/>
      <c r="AO31" s="106"/>
      <c r="AP31" s="142">
        <f>[1]Остатки!BZ183</f>
        <v>5.5</v>
      </c>
      <c r="AQ31" s="144">
        <v>14865</v>
      </c>
      <c r="AR31" s="144">
        <f t="shared" si="0"/>
        <v>98109</v>
      </c>
      <c r="AS31" s="145">
        <f>[1]Остатки!CE183</f>
        <v>1.29</v>
      </c>
      <c r="AT31" s="144">
        <f t="shared" si="1"/>
        <v>44334.719999999994</v>
      </c>
      <c r="AU31" s="145">
        <f>[1]Остатки!CF183</f>
        <v>1.06</v>
      </c>
      <c r="AV31" s="144">
        <v>28640</v>
      </c>
      <c r="AW31" s="144">
        <f t="shared" si="2"/>
        <v>36430.080000000002</v>
      </c>
      <c r="AX31" s="145">
        <f>[1]Остатки!CG183</f>
        <v>0</v>
      </c>
      <c r="AY31" s="144">
        <f>AX31*AV31*1.2</f>
        <v>0</v>
      </c>
      <c r="AZ31" s="144"/>
      <c r="BA31" s="144"/>
      <c r="BB31" s="144"/>
      <c r="BC31" s="144"/>
      <c r="BD31" s="144"/>
      <c r="BE31" s="144"/>
      <c r="BF31" s="146">
        <f>[1]Проплаты!J174</f>
        <v>0</v>
      </c>
      <c r="BG31" s="146">
        <f t="shared" si="4"/>
        <v>178873.8</v>
      </c>
      <c r="BH31" s="149">
        <f t="shared" si="5"/>
        <v>181041.46</v>
      </c>
      <c r="BI31" s="142"/>
      <c r="BJ31" s="144"/>
      <c r="BK31" s="144"/>
      <c r="BL31" s="144"/>
      <c r="BM31" s="144"/>
      <c r="BN31" s="144"/>
      <c r="BO31" s="146"/>
      <c r="BP31" s="146" t="e">
        <f>BK31+#REF!+#REF!+#REF!</f>
        <v>#REF!</v>
      </c>
      <c r="BQ31" s="150" t="e">
        <f>BQ30+BK30+#REF!+#REF!+#REF!-BO30</f>
        <v>#REF!</v>
      </c>
    </row>
    <row r="32" spans="1:69" s="157" customFormat="1" ht="12.75" hidden="1" customHeight="1" x14ac:dyDescent="0.2">
      <c r="A32" s="156">
        <v>40814</v>
      </c>
      <c r="B32" s="142">
        <f>[1]Остатки!AM184</f>
        <v>2.2000000000000002</v>
      </c>
      <c r="C32" s="144">
        <v>3530</v>
      </c>
      <c r="D32" s="143">
        <v>11.15</v>
      </c>
      <c r="E32" s="144">
        <f>B32*C32*1.2*D32</f>
        <v>103909.08000000002</v>
      </c>
      <c r="F32" s="145">
        <f>[1]Остатки!AQ184</f>
        <v>2.2000000000000002</v>
      </c>
      <c r="G32" s="144">
        <v>4720</v>
      </c>
      <c r="H32" s="144">
        <f>F32*G32*1.2*D32</f>
        <v>138937.91999999998</v>
      </c>
      <c r="I32" s="143"/>
      <c r="J32" s="144"/>
      <c r="K32" s="144"/>
      <c r="L32" s="143"/>
      <c r="M32" s="144"/>
      <c r="N32" s="144"/>
      <c r="O32" s="146">
        <f>[1]Проплаты!F175</f>
        <v>0</v>
      </c>
      <c r="P32" s="147">
        <f>[1]Проплаты!G175</f>
        <v>130000</v>
      </c>
      <c r="Q32" s="148">
        <f t="shared" ref="Q32:Q55" si="6">Q31+H32-P32+E32</f>
        <v>580152.92000000016</v>
      </c>
      <c r="R32" s="100"/>
      <c r="S32" s="101"/>
      <c r="T32" s="101"/>
      <c r="U32" s="102"/>
      <c r="V32" s="101"/>
      <c r="W32" s="101"/>
      <c r="X32" s="103"/>
      <c r="Y32" s="104"/>
      <c r="Z32" s="105"/>
      <c r="AA32" s="100"/>
      <c r="AB32" s="101"/>
      <c r="AC32" s="101"/>
      <c r="AD32" s="102"/>
      <c r="AE32" s="101"/>
      <c r="AF32" s="101"/>
      <c r="AG32" s="102"/>
      <c r="AH32" s="101"/>
      <c r="AI32" s="101"/>
      <c r="AJ32" s="102"/>
      <c r="AK32" s="101"/>
      <c r="AL32" s="101"/>
      <c r="AM32" s="103"/>
      <c r="AN32" s="103"/>
      <c r="AO32" s="106"/>
      <c r="AP32" s="142">
        <f>[1]Остатки!BZ184</f>
        <v>0</v>
      </c>
      <c r="AQ32" s="144">
        <v>14865</v>
      </c>
      <c r="AR32" s="144">
        <f t="shared" si="0"/>
        <v>0</v>
      </c>
      <c r="AS32" s="145">
        <f>[1]Остатки!CE184</f>
        <v>0</v>
      </c>
      <c r="AT32" s="144">
        <f t="shared" si="1"/>
        <v>0</v>
      </c>
      <c r="AU32" s="145">
        <f>[1]Остатки!CF184</f>
        <v>0</v>
      </c>
      <c r="AV32" s="144">
        <v>28640</v>
      </c>
      <c r="AW32" s="144">
        <f t="shared" si="2"/>
        <v>0</v>
      </c>
      <c r="AX32" s="145">
        <f>[1]Остатки!CG184</f>
        <v>0</v>
      </c>
      <c r="AY32" s="144">
        <f t="shared" si="3"/>
        <v>0</v>
      </c>
      <c r="AZ32" s="144"/>
      <c r="BA32" s="144"/>
      <c r="BB32" s="144"/>
      <c r="BC32" s="144"/>
      <c r="BD32" s="144"/>
      <c r="BE32" s="144"/>
      <c r="BF32" s="146">
        <f>[1]Проплаты!J175</f>
        <v>60000</v>
      </c>
      <c r="BG32" s="146">
        <f t="shared" si="4"/>
        <v>0</v>
      </c>
      <c r="BH32" s="149">
        <f t="shared" si="5"/>
        <v>359915.25999999995</v>
      </c>
      <c r="BI32" s="142"/>
      <c r="BJ32" s="144"/>
      <c r="BK32" s="144"/>
      <c r="BL32" s="144"/>
      <c r="BM32" s="144"/>
      <c r="BN32" s="144"/>
      <c r="BO32" s="146"/>
      <c r="BP32" s="146" t="e">
        <f>BK32+#REF!+#REF!+#REF!</f>
        <v>#REF!</v>
      </c>
      <c r="BQ32" s="150" t="e">
        <f>BQ31+BK31+#REF!+#REF!+#REF!-BO31</f>
        <v>#REF!</v>
      </c>
    </row>
    <row r="33" spans="1:69" s="157" customFormat="1" ht="12.75" hidden="1" customHeight="1" x14ac:dyDescent="0.2">
      <c r="A33" s="156">
        <v>40815</v>
      </c>
      <c r="B33" s="142">
        <f>[1]Остатки!AM185</f>
        <v>0</v>
      </c>
      <c r="C33" s="144">
        <v>3530</v>
      </c>
      <c r="D33" s="143"/>
      <c r="E33" s="144">
        <f t="shared" ref="E33:E55" si="7">B33*C33*1.2*D33</f>
        <v>0</v>
      </c>
      <c r="F33" s="145">
        <f>[1]Остатки!AQ185</f>
        <v>0</v>
      </c>
      <c r="G33" s="144">
        <v>4720</v>
      </c>
      <c r="H33" s="144">
        <f t="shared" ref="H33:H55" si="8">F33*G33*1.2*D33</f>
        <v>0</v>
      </c>
      <c r="I33" s="143"/>
      <c r="J33" s="144"/>
      <c r="K33" s="144"/>
      <c r="L33" s="143"/>
      <c r="M33" s="144"/>
      <c r="N33" s="144"/>
      <c r="O33" s="146">
        <f>[1]Проплаты!F176</f>
        <v>0</v>
      </c>
      <c r="P33" s="147">
        <f>[1]Проплаты!G176</f>
        <v>100000</v>
      </c>
      <c r="Q33" s="148">
        <f t="shared" si="6"/>
        <v>480152.92000000016</v>
      </c>
      <c r="R33" s="100"/>
      <c r="S33" s="101"/>
      <c r="T33" s="101"/>
      <c r="U33" s="102"/>
      <c r="V33" s="101"/>
      <c r="W33" s="101"/>
      <c r="X33" s="103"/>
      <c r="Y33" s="104"/>
      <c r="Z33" s="105"/>
      <c r="AA33" s="100"/>
      <c r="AB33" s="101"/>
      <c r="AC33" s="101"/>
      <c r="AD33" s="102"/>
      <c r="AE33" s="101"/>
      <c r="AF33" s="101"/>
      <c r="AG33" s="102"/>
      <c r="AH33" s="101"/>
      <c r="AI33" s="101"/>
      <c r="AJ33" s="102"/>
      <c r="AK33" s="101"/>
      <c r="AL33" s="101"/>
      <c r="AM33" s="103"/>
      <c r="AN33" s="103"/>
      <c r="AO33" s="106"/>
      <c r="AP33" s="143">
        <f>[1]Остатки!BZ185</f>
        <v>0</v>
      </c>
      <c r="AQ33" s="144">
        <v>14865</v>
      </c>
      <c r="AR33" s="144">
        <f t="shared" si="0"/>
        <v>0</v>
      </c>
      <c r="AS33" s="145">
        <f>[1]Остатки!CE185</f>
        <v>0</v>
      </c>
      <c r="AT33" s="144">
        <f t="shared" si="1"/>
        <v>0</v>
      </c>
      <c r="AU33" s="145">
        <f>[1]Остатки!CF185</f>
        <v>0</v>
      </c>
      <c r="AV33" s="144">
        <v>28640</v>
      </c>
      <c r="AW33" s="144">
        <f t="shared" si="2"/>
        <v>0</v>
      </c>
      <c r="AX33" s="145">
        <f>[1]Остатки!CG185</f>
        <v>0</v>
      </c>
      <c r="AY33" s="144">
        <f t="shared" si="3"/>
        <v>0</v>
      </c>
      <c r="AZ33" s="144"/>
      <c r="BA33" s="144"/>
      <c r="BB33" s="144"/>
      <c r="BC33" s="144"/>
      <c r="BD33" s="144"/>
      <c r="BE33" s="144"/>
      <c r="BF33" s="146">
        <f>[1]Проплаты!J176</f>
        <v>50000</v>
      </c>
      <c r="BG33" s="146">
        <f t="shared" si="4"/>
        <v>0</v>
      </c>
      <c r="BH33" s="158">
        <f t="shared" si="5"/>
        <v>299915.25999999995</v>
      </c>
      <c r="BI33" s="143"/>
      <c r="BJ33" s="144"/>
      <c r="BK33" s="144"/>
      <c r="BL33" s="144"/>
      <c r="BM33" s="144"/>
      <c r="BN33" s="144"/>
      <c r="BO33" s="146"/>
      <c r="BP33" s="146" t="e">
        <f>BK33+#REF!+#REF!+#REF!</f>
        <v>#REF!</v>
      </c>
      <c r="BQ33" s="159" t="e">
        <f>BQ32+BK32+#REF!+#REF!+#REF!-BO32</f>
        <v>#REF!</v>
      </c>
    </row>
    <row r="34" spans="1:69" s="163" customFormat="1" ht="12.75" hidden="1" customHeight="1" x14ac:dyDescent="0.2">
      <c r="A34" s="160">
        <v>40816</v>
      </c>
      <c r="B34" s="102">
        <v>3</v>
      </c>
      <c r="C34" s="101">
        <v>3530</v>
      </c>
      <c r="D34" s="102">
        <v>11.15</v>
      </c>
      <c r="E34" s="101">
        <f t="shared" si="7"/>
        <v>141694.20000000001</v>
      </c>
      <c r="F34" s="113">
        <v>3</v>
      </c>
      <c r="G34" s="101">
        <v>4720</v>
      </c>
      <c r="H34" s="101">
        <f>F34*G34*1.2*D34</f>
        <v>189460.80000000002</v>
      </c>
      <c r="I34" s="102"/>
      <c r="J34" s="101"/>
      <c r="K34" s="101"/>
      <c r="L34" s="102"/>
      <c r="M34" s="101"/>
      <c r="N34" s="101"/>
      <c r="O34" s="103">
        <f>[1]Проплаты!F177</f>
        <v>0</v>
      </c>
      <c r="P34" s="104">
        <f>[1]Проплаты!G177</f>
        <v>130000</v>
      </c>
      <c r="Q34" s="105">
        <f t="shared" si="6"/>
        <v>681307.92000000016</v>
      </c>
      <c r="R34" s="100"/>
      <c r="S34" s="101"/>
      <c r="T34" s="101"/>
      <c r="U34" s="102"/>
      <c r="V34" s="101"/>
      <c r="W34" s="101"/>
      <c r="X34" s="103"/>
      <c r="Y34" s="104"/>
      <c r="Z34" s="105"/>
      <c r="AA34" s="100"/>
      <c r="AB34" s="101"/>
      <c r="AC34" s="101"/>
      <c r="AD34" s="102"/>
      <c r="AE34" s="101"/>
      <c r="AF34" s="101"/>
      <c r="AG34" s="102"/>
      <c r="AH34" s="101"/>
      <c r="AI34" s="101"/>
      <c r="AJ34" s="102"/>
      <c r="AK34" s="101"/>
      <c r="AL34" s="101"/>
      <c r="AM34" s="103"/>
      <c r="AN34" s="103"/>
      <c r="AO34" s="106"/>
      <c r="AP34" s="102">
        <f>[1]Остатки!BZ186</f>
        <v>0</v>
      </c>
      <c r="AQ34" s="101">
        <v>14865</v>
      </c>
      <c r="AR34" s="101">
        <f t="shared" si="0"/>
        <v>0</v>
      </c>
      <c r="AS34" s="113">
        <f>[1]Остатки!CE186</f>
        <v>0</v>
      </c>
      <c r="AT34" s="101">
        <f t="shared" si="1"/>
        <v>0</v>
      </c>
      <c r="AU34" s="113">
        <f>[1]Остатки!CF186</f>
        <v>0</v>
      </c>
      <c r="AV34" s="101">
        <v>28640</v>
      </c>
      <c r="AW34" s="101">
        <f t="shared" si="2"/>
        <v>0</v>
      </c>
      <c r="AX34" s="113">
        <f>[1]Остатки!CG186</f>
        <v>0</v>
      </c>
      <c r="AY34" s="101">
        <f t="shared" si="3"/>
        <v>0</v>
      </c>
      <c r="AZ34" s="101"/>
      <c r="BA34" s="101"/>
      <c r="BB34" s="101"/>
      <c r="BC34" s="101"/>
      <c r="BD34" s="101"/>
      <c r="BE34" s="101"/>
      <c r="BF34" s="103">
        <f>[1]Проплаты!J177</f>
        <v>50000</v>
      </c>
      <c r="BG34" s="103">
        <f t="shared" si="4"/>
        <v>0</v>
      </c>
      <c r="BH34" s="161">
        <f t="shared" si="5"/>
        <v>249915.25999999995</v>
      </c>
      <c r="BI34" s="102"/>
      <c r="BJ34" s="101"/>
      <c r="BK34" s="101"/>
      <c r="BL34" s="101"/>
      <c r="BM34" s="101"/>
      <c r="BN34" s="101"/>
      <c r="BO34" s="103"/>
      <c r="BP34" s="103" t="e">
        <f>BK34+#REF!+#REF!+#REF!</f>
        <v>#REF!</v>
      </c>
      <c r="BQ34" s="162" t="e">
        <f>BQ33+BK33+#REF!+#REF!+#REF!-BO33</f>
        <v>#REF!</v>
      </c>
    </row>
    <row r="35" spans="1:69" ht="12.75" hidden="1" customHeight="1" x14ac:dyDescent="0.2">
      <c r="A35" s="164">
        <v>40817</v>
      </c>
      <c r="B35" s="165">
        <f>[1]Остатки!AM187</f>
        <v>0</v>
      </c>
      <c r="C35" s="166">
        <v>3530</v>
      </c>
      <c r="D35" s="165"/>
      <c r="E35" s="167">
        <f t="shared" si="7"/>
        <v>0</v>
      </c>
      <c r="F35" s="168">
        <f>[1]Остатки!AQ187</f>
        <v>0</v>
      </c>
      <c r="G35" s="166">
        <v>4720</v>
      </c>
      <c r="H35" s="167">
        <f t="shared" si="8"/>
        <v>0</v>
      </c>
      <c r="I35" s="165"/>
      <c r="J35" s="166"/>
      <c r="K35" s="167"/>
      <c r="L35" s="165"/>
      <c r="M35" s="166"/>
      <c r="N35" s="167"/>
      <c r="O35" s="169">
        <v>0</v>
      </c>
      <c r="P35" s="170">
        <v>0</v>
      </c>
      <c r="Q35" s="116">
        <f t="shared" si="6"/>
        <v>681307.92000000016</v>
      </c>
      <c r="R35" s="128"/>
      <c r="S35" s="121"/>
      <c r="T35" s="121"/>
      <c r="U35" s="125"/>
      <c r="V35" s="121"/>
      <c r="W35" s="121"/>
      <c r="X35" s="129"/>
      <c r="Y35" s="130"/>
      <c r="Z35" s="105"/>
      <c r="AA35" s="128"/>
      <c r="AB35" s="121"/>
      <c r="AC35" s="121"/>
      <c r="AD35" s="125"/>
      <c r="AE35" s="121"/>
      <c r="AF35" s="121"/>
      <c r="AG35" s="125"/>
      <c r="AH35" s="121"/>
      <c r="AI35" s="121"/>
      <c r="AJ35" s="125"/>
      <c r="AK35" s="121"/>
      <c r="AL35" s="121"/>
      <c r="AM35" s="129"/>
      <c r="AN35" s="129"/>
      <c r="AO35" s="106"/>
      <c r="AP35" s="171">
        <f>[1]Остатки!BZ187</f>
        <v>0</v>
      </c>
      <c r="AQ35" s="166">
        <v>14865</v>
      </c>
      <c r="AR35" s="166">
        <f t="shared" si="0"/>
        <v>0</v>
      </c>
      <c r="AS35" s="168">
        <f>[1]Остатки!CE187</f>
        <v>0</v>
      </c>
      <c r="AT35" s="166">
        <f t="shared" si="1"/>
        <v>0</v>
      </c>
      <c r="AU35" s="168">
        <f>[1]Остатки!CF187</f>
        <v>0</v>
      </c>
      <c r="AV35" s="166">
        <v>28640</v>
      </c>
      <c r="AW35" s="166">
        <f t="shared" si="2"/>
        <v>0</v>
      </c>
      <c r="AX35" s="168">
        <f>[1]Остатки!CG187</f>
        <v>0</v>
      </c>
      <c r="AY35" s="166">
        <f t="shared" si="3"/>
        <v>0</v>
      </c>
      <c r="AZ35" s="167"/>
      <c r="BA35" s="167"/>
      <c r="BB35" s="167"/>
      <c r="BC35" s="167"/>
      <c r="BD35" s="167"/>
      <c r="BE35" s="167"/>
      <c r="BF35" s="172">
        <v>0</v>
      </c>
      <c r="BG35" s="169">
        <f t="shared" si="4"/>
        <v>0</v>
      </c>
      <c r="BH35" s="173">
        <f t="shared" si="5"/>
        <v>199915.25999999995</v>
      </c>
      <c r="BI35" s="171"/>
      <c r="BJ35" s="166"/>
      <c r="BK35" s="166"/>
      <c r="BL35" s="167"/>
      <c r="BM35" s="167"/>
      <c r="BN35" s="167"/>
      <c r="BO35" s="172"/>
      <c r="BP35" s="169" t="e">
        <f>BK35+#REF!+#REF!+#REF!</f>
        <v>#REF!</v>
      </c>
      <c r="BQ35" s="174" t="e">
        <f>BQ34+BK34+#REF!+#REF!+#REF!-BO34</f>
        <v>#REF!</v>
      </c>
    </row>
    <row r="36" spans="1:69" ht="12.75" hidden="1" customHeight="1" x14ac:dyDescent="0.2">
      <c r="A36" s="175">
        <v>40818</v>
      </c>
      <c r="B36" s="125">
        <f>[1]Остатки!AM188</f>
        <v>0</v>
      </c>
      <c r="C36" s="121">
        <v>3530</v>
      </c>
      <c r="D36" s="125"/>
      <c r="E36" s="176">
        <f t="shared" si="7"/>
        <v>0</v>
      </c>
      <c r="F36" s="124">
        <f>[1]Остатки!AQ188</f>
        <v>0</v>
      </c>
      <c r="G36" s="121">
        <v>4720</v>
      </c>
      <c r="H36" s="176">
        <f t="shared" si="8"/>
        <v>0</v>
      </c>
      <c r="I36" s="125"/>
      <c r="J36" s="121"/>
      <c r="K36" s="176"/>
      <c r="L36" s="125"/>
      <c r="M36" s="121"/>
      <c r="N36" s="176"/>
      <c r="O36" s="129">
        <f>[1]Проплаты!F179</f>
        <v>0</v>
      </c>
      <c r="P36" s="130">
        <f>[1]Проплаты!G179</f>
        <v>0</v>
      </c>
      <c r="Q36" s="105">
        <f t="shared" si="6"/>
        <v>681307.92000000016</v>
      </c>
      <c r="R36" s="128"/>
      <c r="S36" s="121"/>
      <c r="T36" s="121"/>
      <c r="U36" s="125"/>
      <c r="V36" s="121"/>
      <c r="W36" s="121"/>
      <c r="X36" s="129"/>
      <c r="Y36" s="130"/>
      <c r="Z36" s="105"/>
      <c r="AA36" s="128"/>
      <c r="AB36" s="121"/>
      <c r="AC36" s="121"/>
      <c r="AD36" s="125"/>
      <c r="AE36" s="121"/>
      <c r="AF36" s="121"/>
      <c r="AG36" s="125"/>
      <c r="AH36" s="121"/>
      <c r="AI36" s="121"/>
      <c r="AJ36" s="125"/>
      <c r="AK36" s="121"/>
      <c r="AL36" s="121"/>
      <c r="AM36" s="129"/>
      <c r="AN36" s="129"/>
      <c r="AO36" s="106"/>
      <c r="AP36" s="138">
        <f>[1]Остатки!BZ188</f>
        <v>0</v>
      </c>
      <c r="AQ36" s="121">
        <v>14865</v>
      </c>
      <c r="AR36" s="121">
        <f t="shared" si="0"/>
        <v>0</v>
      </c>
      <c r="AS36" s="124">
        <f>[1]Остатки!CE188</f>
        <v>0</v>
      </c>
      <c r="AT36" s="121">
        <f t="shared" si="1"/>
        <v>0</v>
      </c>
      <c r="AU36" s="124">
        <f>[1]Остатки!CF188</f>
        <v>0</v>
      </c>
      <c r="AV36" s="121">
        <v>28640</v>
      </c>
      <c r="AW36" s="121">
        <f t="shared" si="2"/>
        <v>0</v>
      </c>
      <c r="AX36" s="124">
        <f>[1]Остатки!CG188</f>
        <v>0</v>
      </c>
      <c r="AY36" s="121">
        <f t="shared" si="3"/>
        <v>0</v>
      </c>
      <c r="AZ36" s="176"/>
      <c r="BA36" s="176"/>
      <c r="BB36" s="176"/>
      <c r="BC36" s="176"/>
      <c r="BD36" s="176"/>
      <c r="BE36" s="176"/>
      <c r="BF36" s="177">
        <f>[1]Проплаты!J179</f>
        <v>0</v>
      </c>
      <c r="BG36" s="129">
        <f t="shared" si="4"/>
        <v>0</v>
      </c>
      <c r="BH36" s="140">
        <f t="shared" si="5"/>
        <v>199915.25999999995</v>
      </c>
      <c r="BI36" s="138"/>
      <c r="BJ36" s="121"/>
      <c r="BK36" s="121"/>
      <c r="BL36" s="176"/>
      <c r="BM36" s="176"/>
      <c r="BN36" s="176"/>
      <c r="BO36" s="177"/>
      <c r="BP36" s="129" t="e">
        <f>BK36+#REF!+#REF!+#REF!</f>
        <v>#REF!</v>
      </c>
      <c r="BQ36" s="141" t="e">
        <f>BQ35+BK35+#REF!+#REF!+#REF!-BO35</f>
        <v>#REF!</v>
      </c>
    </row>
    <row r="37" spans="1:69" ht="12.75" hidden="1" customHeight="1" x14ac:dyDescent="0.2">
      <c r="A37" s="178">
        <v>40819</v>
      </c>
      <c r="B37" s="102">
        <f>[1]Остатки!AM189</f>
        <v>0</v>
      </c>
      <c r="C37" s="101">
        <v>3530</v>
      </c>
      <c r="D37" s="102"/>
      <c r="E37" s="144">
        <f t="shared" si="7"/>
        <v>0</v>
      </c>
      <c r="F37" s="113">
        <f>[1]Остатки!AQ189</f>
        <v>0</v>
      </c>
      <c r="G37" s="101">
        <v>4720</v>
      </c>
      <c r="H37" s="144">
        <f t="shared" si="8"/>
        <v>0</v>
      </c>
      <c r="I37" s="102"/>
      <c r="J37" s="101"/>
      <c r="K37" s="144"/>
      <c r="L37" s="102"/>
      <c r="M37" s="101"/>
      <c r="N37" s="144"/>
      <c r="O37" s="103">
        <f>[1]Проплаты!F180</f>
        <v>25000</v>
      </c>
      <c r="P37" s="104">
        <f>[1]Проплаты!G180</f>
        <v>130000</v>
      </c>
      <c r="Q37" s="105">
        <f t="shared" si="6"/>
        <v>551307.92000000016</v>
      </c>
      <c r="R37" s="100"/>
      <c r="S37" s="101"/>
      <c r="T37" s="101"/>
      <c r="U37" s="102"/>
      <c r="V37" s="101"/>
      <c r="W37" s="101"/>
      <c r="X37" s="103"/>
      <c r="Y37" s="104"/>
      <c r="Z37" s="105"/>
      <c r="AA37" s="100"/>
      <c r="AB37" s="101"/>
      <c r="AC37" s="101"/>
      <c r="AD37" s="102"/>
      <c r="AE37" s="101"/>
      <c r="AF37" s="101"/>
      <c r="AG37" s="102"/>
      <c r="AH37" s="101"/>
      <c r="AI37" s="101"/>
      <c r="AJ37" s="102"/>
      <c r="AK37" s="101"/>
      <c r="AL37" s="101"/>
      <c r="AM37" s="103"/>
      <c r="AN37" s="103"/>
      <c r="AO37" s="106"/>
      <c r="AP37" s="132">
        <f>[1]Остатки!BZ189</f>
        <v>11.5</v>
      </c>
      <c r="AQ37" s="101">
        <v>14865</v>
      </c>
      <c r="AR37" s="101">
        <f t="shared" si="0"/>
        <v>205137</v>
      </c>
      <c r="AS37" s="113">
        <f>[1]Остатки!CE189</f>
        <v>3.0710000000000002</v>
      </c>
      <c r="AT37" s="101">
        <f t="shared" si="1"/>
        <v>105544.128</v>
      </c>
      <c r="AU37" s="113">
        <f>[1]Остатки!CF189</f>
        <v>0.53</v>
      </c>
      <c r="AV37" s="101">
        <v>28640</v>
      </c>
      <c r="AW37" s="101">
        <f t="shared" si="2"/>
        <v>18215.04</v>
      </c>
      <c r="AX37" s="113">
        <f>[1]Остатки!CG189</f>
        <v>0</v>
      </c>
      <c r="AY37" s="101">
        <f t="shared" si="3"/>
        <v>0</v>
      </c>
      <c r="AZ37" s="144"/>
      <c r="BA37" s="144"/>
      <c r="BB37" s="144"/>
      <c r="BC37" s="144"/>
      <c r="BD37" s="144"/>
      <c r="BE37" s="144"/>
      <c r="BF37" s="146">
        <f>[1]Проплаты!J180</f>
        <v>50000</v>
      </c>
      <c r="BG37" s="103">
        <f t="shared" si="4"/>
        <v>328896.16800000001</v>
      </c>
      <c r="BH37" s="140">
        <f t="shared" si="5"/>
        <v>199915.25999999995</v>
      </c>
      <c r="BI37" s="132"/>
      <c r="BJ37" s="101"/>
      <c r="BK37" s="101"/>
      <c r="BL37" s="144"/>
      <c r="BM37" s="144"/>
      <c r="BN37" s="144"/>
      <c r="BO37" s="146"/>
      <c r="BP37" s="103" t="e">
        <f>BK37+#REF!+#REF!+#REF!</f>
        <v>#REF!</v>
      </c>
      <c r="BQ37" s="141" t="e">
        <f>BQ36+BK36+#REF!+#REF!+#REF!-BO36</f>
        <v>#REF!</v>
      </c>
    </row>
    <row r="38" spans="1:69" ht="12.75" hidden="1" customHeight="1" x14ac:dyDescent="0.2">
      <c r="A38" s="179">
        <v>40820</v>
      </c>
      <c r="B38" s="143">
        <f>[1]Остатки!AM190</f>
        <v>0</v>
      </c>
      <c r="C38" s="144">
        <v>3530</v>
      </c>
      <c r="D38" s="143"/>
      <c r="E38" s="144">
        <f t="shared" si="7"/>
        <v>0</v>
      </c>
      <c r="F38" s="145">
        <f>[1]Остатки!AQ190</f>
        <v>0</v>
      </c>
      <c r="G38" s="144">
        <v>4720</v>
      </c>
      <c r="H38" s="144">
        <f t="shared" si="8"/>
        <v>0</v>
      </c>
      <c r="I38" s="143"/>
      <c r="J38" s="144"/>
      <c r="K38" s="144"/>
      <c r="L38" s="143"/>
      <c r="M38" s="144"/>
      <c r="N38" s="144"/>
      <c r="O38" s="146">
        <f>[1]Проплаты!F181</f>
        <v>25000</v>
      </c>
      <c r="P38" s="147">
        <f>[1]Проплаты!G181</f>
        <v>100000</v>
      </c>
      <c r="Q38" s="148">
        <f t="shared" si="6"/>
        <v>451307.92000000016</v>
      </c>
      <c r="R38" s="100"/>
      <c r="S38" s="101"/>
      <c r="T38" s="101"/>
      <c r="U38" s="102"/>
      <c r="V38" s="101"/>
      <c r="W38" s="101"/>
      <c r="X38" s="103"/>
      <c r="Y38" s="104"/>
      <c r="Z38" s="105"/>
      <c r="AA38" s="100"/>
      <c r="AB38" s="101"/>
      <c r="AC38" s="101"/>
      <c r="AD38" s="102"/>
      <c r="AE38" s="101"/>
      <c r="AF38" s="101"/>
      <c r="AG38" s="102"/>
      <c r="AH38" s="101"/>
      <c r="AI38" s="101"/>
      <c r="AJ38" s="102"/>
      <c r="AK38" s="101"/>
      <c r="AL38" s="101"/>
      <c r="AM38" s="103"/>
      <c r="AN38" s="103"/>
      <c r="AO38" s="106"/>
      <c r="AP38" s="142">
        <f>[1]Остатки!BZ190</f>
        <v>0</v>
      </c>
      <c r="AQ38" s="144">
        <v>14865</v>
      </c>
      <c r="AR38" s="144">
        <f t="shared" si="0"/>
        <v>0</v>
      </c>
      <c r="AS38" s="145">
        <f>[1]Остатки!CE190</f>
        <v>0</v>
      </c>
      <c r="AT38" s="144">
        <f t="shared" si="1"/>
        <v>0</v>
      </c>
      <c r="AU38" s="145">
        <f>[1]Остатки!CF190</f>
        <v>0</v>
      </c>
      <c r="AV38" s="144">
        <v>28640</v>
      </c>
      <c r="AW38" s="144">
        <f t="shared" si="2"/>
        <v>0</v>
      </c>
      <c r="AX38" s="145">
        <f>[1]Остатки!CG190</f>
        <v>0</v>
      </c>
      <c r="AY38" s="144">
        <f t="shared" si="3"/>
        <v>0</v>
      </c>
      <c r="AZ38" s="144"/>
      <c r="BA38" s="144"/>
      <c r="BB38" s="144"/>
      <c r="BC38" s="144"/>
      <c r="BD38" s="144"/>
      <c r="BE38" s="144"/>
      <c r="BF38" s="146">
        <f>[1]Проплаты!J181</f>
        <v>60000</v>
      </c>
      <c r="BG38" s="146">
        <f t="shared" si="4"/>
        <v>0</v>
      </c>
      <c r="BH38" s="149">
        <f t="shared" si="5"/>
        <v>478811.42799999996</v>
      </c>
      <c r="BI38" s="142"/>
      <c r="BJ38" s="144"/>
      <c r="BK38" s="144"/>
      <c r="BL38" s="144"/>
      <c r="BM38" s="144"/>
      <c r="BN38" s="144"/>
      <c r="BO38" s="146"/>
      <c r="BP38" s="146" t="e">
        <f>BK38+#REF!+#REF!+#REF!</f>
        <v>#REF!</v>
      </c>
      <c r="BQ38" s="150" t="e">
        <f>BQ37+BK37+#REF!+#REF!+#REF!-BO37</f>
        <v>#REF!</v>
      </c>
    </row>
    <row r="39" spans="1:69" s="163" customFormat="1" ht="12.75" hidden="1" customHeight="1" x14ac:dyDescent="0.2">
      <c r="A39" s="160">
        <v>40821</v>
      </c>
      <c r="B39" s="102">
        <f>[1]Остатки!AM191</f>
        <v>0</v>
      </c>
      <c r="C39" s="101">
        <v>3530</v>
      </c>
      <c r="D39" s="102"/>
      <c r="E39" s="101">
        <f t="shared" si="7"/>
        <v>0</v>
      </c>
      <c r="F39" s="113">
        <f>[1]Остатки!AQ191</f>
        <v>0</v>
      </c>
      <c r="G39" s="101">
        <v>4720</v>
      </c>
      <c r="H39" s="101">
        <f t="shared" si="8"/>
        <v>0</v>
      </c>
      <c r="I39" s="102"/>
      <c r="J39" s="101"/>
      <c r="K39" s="101"/>
      <c r="L39" s="102"/>
      <c r="M39" s="101"/>
      <c r="N39" s="101"/>
      <c r="O39" s="103">
        <f>[1]Проплаты!F182</f>
        <v>20000</v>
      </c>
      <c r="P39" s="104">
        <f>[1]Проплаты!G182</f>
        <v>50000</v>
      </c>
      <c r="Q39" s="105">
        <f t="shared" si="6"/>
        <v>401307.92000000016</v>
      </c>
      <c r="R39" s="100"/>
      <c r="S39" s="101"/>
      <c r="T39" s="101"/>
      <c r="U39" s="102"/>
      <c r="V39" s="101"/>
      <c r="W39" s="101"/>
      <c r="X39" s="103"/>
      <c r="Y39" s="104"/>
      <c r="Z39" s="105"/>
      <c r="AA39" s="100"/>
      <c r="AB39" s="101"/>
      <c r="AC39" s="101"/>
      <c r="AD39" s="102"/>
      <c r="AE39" s="101"/>
      <c r="AF39" s="101"/>
      <c r="AG39" s="102"/>
      <c r="AH39" s="101"/>
      <c r="AI39" s="101"/>
      <c r="AJ39" s="102"/>
      <c r="AK39" s="101"/>
      <c r="AL39" s="101"/>
      <c r="AM39" s="103"/>
      <c r="AN39" s="103"/>
      <c r="AO39" s="106"/>
      <c r="AP39" s="102">
        <f>[1]Остатки!BZ191</f>
        <v>0</v>
      </c>
      <c r="AQ39" s="101">
        <v>14865</v>
      </c>
      <c r="AR39" s="101">
        <f t="shared" si="0"/>
        <v>0</v>
      </c>
      <c r="AS39" s="113">
        <f>[1]Остатки!CE191</f>
        <v>0</v>
      </c>
      <c r="AT39" s="101">
        <f t="shared" si="1"/>
        <v>0</v>
      </c>
      <c r="AU39" s="113">
        <f>[1]Остатки!CF191</f>
        <v>0</v>
      </c>
      <c r="AV39" s="101">
        <v>28640</v>
      </c>
      <c r="AW39" s="101">
        <f t="shared" si="2"/>
        <v>0</v>
      </c>
      <c r="AX39" s="113">
        <f>[1]Остатки!CG191</f>
        <v>0</v>
      </c>
      <c r="AY39" s="101">
        <f t="shared" si="3"/>
        <v>0</v>
      </c>
      <c r="AZ39" s="101"/>
      <c r="BA39" s="101"/>
      <c r="BB39" s="101"/>
      <c r="BC39" s="101"/>
      <c r="BD39" s="101"/>
      <c r="BE39" s="101"/>
      <c r="BF39" s="103">
        <f>[1]Проплаты!J182</f>
        <v>50000</v>
      </c>
      <c r="BG39" s="103">
        <f t="shared" si="4"/>
        <v>0</v>
      </c>
      <c r="BH39" s="161">
        <f t="shared" si="5"/>
        <v>418811.42799999996</v>
      </c>
      <c r="BI39" s="102"/>
      <c r="BJ39" s="101"/>
      <c r="BK39" s="101"/>
      <c r="BL39" s="101"/>
      <c r="BM39" s="101"/>
      <c r="BN39" s="101"/>
      <c r="BO39" s="103"/>
      <c r="BP39" s="103" t="e">
        <f>BK39+#REF!+#REF!+#REF!</f>
        <v>#REF!</v>
      </c>
      <c r="BQ39" s="162" t="e">
        <f>BQ38+BK38+#REF!+#REF!+#REF!-BO38</f>
        <v>#REF!</v>
      </c>
    </row>
    <row r="40" spans="1:69" ht="12.75" hidden="1" customHeight="1" x14ac:dyDescent="0.2">
      <c r="A40" s="180">
        <v>40822</v>
      </c>
      <c r="B40" s="181">
        <f>[1]Остатки!AM192</f>
        <v>4.4000000000000004</v>
      </c>
      <c r="C40" s="182">
        <v>3530</v>
      </c>
      <c r="D40" s="181">
        <v>10.8</v>
      </c>
      <c r="E40" s="183">
        <f t="shared" si="7"/>
        <v>201294.72000000003</v>
      </c>
      <c r="F40" s="184">
        <f>[1]Остатки!AQ192</f>
        <v>4.4000000000000004</v>
      </c>
      <c r="G40" s="182">
        <v>4720</v>
      </c>
      <c r="H40" s="183">
        <f>F40*G40*1.2*D40</f>
        <v>269153.28000000003</v>
      </c>
      <c r="I40" s="181"/>
      <c r="J40" s="182"/>
      <c r="K40" s="183"/>
      <c r="L40" s="181"/>
      <c r="M40" s="182"/>
      <c r="N40" s="183"/>
      <c r="O40" s="185">
        <f>[1]Проплаты!F183</f>
        <v>50000</v>
      </c>
      <c r="P40" s="186">
        <f>[1]Проплаты!G183</f>
        <v>50000</v>
      </c>
      <c r="Q40" s="116">
        <f t="shared" si="6"/>
        <v>821755.92000000016</v>
      </c>
      <c r="R40" s="100"/>
      <c r="S40" s="101"/>
      <c r="T40" s="101"/>
      <c r="U40" s="102"/>
      <c r="V40" s="101"/>
      <c r="W40" s="101"/>
      <c r="X40" s="103"/>
      <c r="Y40" s="104"/>
      <c r="Z40" s="105"/>
      <c r="AA40" s="100"/>
      <c r="AB40" s="101"/>
      <c r="AC40" s="101"/>
      <c r="AD40" s="102"/>
      <c r="AE40" s="101"/>
      <c r="AF40" s="101"/>
      <c r="AG40" s="102"/>
      <c r="AH40" s="101"/>
      <c r="AI40" s="101"/>
      <c r="AJ40" s="102"/>
      <c r="AK40" s="101"/>
      <c r="AL40" s="101"/>
      <c r="AM40" s="103"/>
      <c r="AN40" s="103"/>
      <c r="AO40" s="106"/>
      <c r="AP40" s="187">
        <f>[1]Остатки!BZ192</f>
        <v>0</v>
      </c>
      <c r="AQ40" s="182">
        <v>14865</v>
      </c>
      <c r="AR40" s="182">
        <f t="shared" si="0"/>
        <v>0</v>
      </c>
      <c r="AS40" s="184">
        <f>[1]Остатки!CE192</f>
        <v>0</v>
      </c>
      <c r="AT40" s="182">
        <f t="shared" si="1"/>
        <v>0</v>
      </c>
      <c r="AU40" s="184">
        <f>[1]Остатки!CF192</f>
        <v>0</v>
      </c>
      <c r="AV40" s="182">
        <v>28640</v>
      </c>
      <c r="AW40" s="182">
        <f t="shared" si="2"/>
        <v>0</v>
      </c>
      <c r="AX40" s="184">
        <f>[1]Остатки!CG192</f>
        <v>0</v>
      </c>
      <c r="AY40" s="182">
        <f t="shared" si="3"/>
        <v>0</v>
      </c>
      <c r="AZ40" s="183"/>
      <c r="BA40" s="183"/>
      <c r="BB40" s="183"/>
      <c r="BC40" s="183"/>
      <c r="BD40" s="183"/>
      <c r="BE40" s="183"/>
      <c r="BF40" s="188">
        <f>[1]Проплаты!J183</f>
        <v>50000</v>
      </c>
      <c r="BG40" s="185">
        <f t="shared" si="4"/>
        <v>0</v>
      </c>
      <c r="BH40" s="173">
        <f t="shared" si="5"/>
        <v>368811.42799999996</v>
      </c>
      <c r="BI40" s="187"/>
      <c r="BJ40" s="182"/>
      <c r="BK40" s="182"/>
      <c r="BL40" s="183"/>
      <c r="BM40" s="183"/>
      <c r="BN40" s="183"/>
      <c r="BO40" s="188"/>
      <c r="BP40" s="185" t="e">
        <f>BK40+#REF!+#REF!+#REF!</f>
        <v>#REF!</v>
      </c>
      <c r="BQ40" s="174" t="e">
        <f>BQ39+BK39+#REF!+#REF!+#REF!-BO39</f>
        <v>#REF!</v>
      </c>
    </row>
    <row r="41" spans="1:69" ht="12.75" hidden="1" customHeight="1" x14ac:dyDescent="0.2">
      <c r="A41" s="90">
        <v>40823</v>
      </c>
      <c r="B41" s="102">
        <f>[1]Остатки!AM193</f>
        <v>0</v>
      </c>
      <c r="C41" s="101">
        <v>3530</v>
      </c>
      <c r="D41" s="102"/>
      <c r="E41" s="144">
        <f t="shared" si="7"/>
        <v>0</v>
      </c>
      <c r="F41" s="113">
        <f>[1]Остатки!AQ193</f>
        <v>0</v>
      </c>
      <c r="G41" s="101">
        <v>4720</v>
      </c>
      <c r="H41" s="144">
        <f t="shared" si="8"/>
        <v>0</v>
      </c>
      <c r="I41" s="102"/>
      <c r="J41" s="101"/>
      <c r="K41" s="144"/>
      <c r="L41" s="102"/>
      <c r="M41" s="101"/>
      <c r="N41" s="144"/>
      <c r="O41" s="103">
        <f>[1]Проплаты!F184</f>
        <v>31515</v>
      </c>
      <c r="P41" s="104">
        <f>[1]Проплаты!G184</f>
        <v>150000</v>
      </c>
      <c r="Q41" s="105">
        <f t="shared" si="6"/>
        <v>671755.92000000016</v>
      </c>
      <c r="R41" s="100"/>
      <c r="S41" s="101"/>
      <c r="T41" s="101"/>
      <c r="U41" s="102"/>
      <c r="V41" s="101"/>
      <c r="W41" s="101"/>
      <c r="X41" s="103"/>
      <c r="Y41" s="104"/>
      <c r="Z41" s="105"/>
      <c r="AA41" s="100"/>
      <c r="AB41" s="101"/>
      <c r="AC41" s="101"/>
      <c r="AD41" s="102"/>
      <c r="AE41" s="101"/>
      <c r="AF41" s="101"/>
      <c r="AG41" s="102"/>
      <c r="AH41" s="101"/>
      <c r="AI41" s="101"/>
      <c r="AJ41" s="102"/>
      <c r="AK41" s="101"/>
      <c r="AL41" s="101"/>
      <c r="AM41" s="103"/>
      <c r="AN41" s="103"/>
      <c r="AO41" s="106"/>
      <c r="AP41" s="132">
        <f>[1]Остатки!BZ193</f>
        <v>0</v>
      </c>
      <c r="AQ41" s="101">
        <v>14865</v>
      </c>
      <c r="AR41" s="101">
        <f t="shared" si="0"/>
        <v>0</v>
      </c>
      <c r="AS41" s="113">
        <f>[1]Остатки!CE193</f>
        <v>0</v>
      </c>
      <c r="AT41" s="101">
        <f t="shared" si="1"/>
        <v>0</v>
      </c>
      <c r="AU41" s="113">
        <f>[1]Остатки!CF193</f>
        <v>0</v>
      </c>
      <c r="AV41" s="101">
        <v>28640</v>
      </c>
      <c r="AW41" s="101">
        <f t="shared" si="2"/>
        <v>0</v>
      </c>
      <c r="AX41" s="113">
        <f>[1]Остатки!CG193</f>
        <v>0</v>
      </c>
      <c r="AY41" s="101">
        <f t="shared" si="3"/>
        <v>0</v>
      </c>
      <c r="AZ41" s="144"/>
      <c r="BA41" s="144"/>
      <c r="BB41" s="144"/>
      <c r="BC41" s="144"/>
      <c r="BD41" s="144"/>
      <c r="BE41" s="144"/>
      <c r="BF41" s="146">
        <f>[1]Проплаты!J184</f>
        <v>75000</v>
      </c>
      <c r="BG41" s="103">
        <f t="shared" si="4"/>
        <v>0</v>
      </c>
      <c r="BH41" s="140">
        <f t="shared" si="5"/>
        <v>318811.42799999996</v>
      </c>
      <c r="BI41" s="132"/>
      <c r="BJ41" s="101"/>
      <c r="BK41" s="101"/>
      <c r="BL41" s="144"/>
      <c r="BM41" s="144"/>
      <c r="BN41" s="144"/>
      <c r="BO41" s="146"/>
      <c r="BP41" s="103" t="e">
        <f>BK41+#REF!+#REF!+#REF!</f>
        <v>#REF!</v>
      </c>
      <c r="BQ41" s="141" t="e">
        <f>BQ40+BK40+#REF!+#REF!+#REF!-BO40</f>
        <v>#REF!</v>
      </c>
    </row>
    <row r="42" spans="1:69" ht="12.75" hidden="1" customHeight="1" x14ac:dyDescent="0.2">
      <c r="A42" s="119">
        <v>40824</v>
      </c>
      <c r="B42" s="125">
        <f>[1]Остатки!AM194</f>
        <v>0</v>
      </c>
      <c r="C42" s="121">
        <v>3530</v>
      </c>
      <c r="D42" s="125"/>
      <c r="E42" s="176">
        <f t="shared" si="7"/>
        <v>0</v>
      </c>
      <c r="F42" s="124">
        <f>[1]Остатки!AQ194</f>
        <v>0</v>
      </c>
      <c r="G42" s="121">
        <v>4720</v>
      </c>
      <c r="H42" s="176">
        <f t="shared" si="8"/>
        <v>0</v>
      </c>
      <c r="I42" s="125"/>
      <c r="J42" s="121"/>
      <c r="K42" s="176"/>
      <c r="L42" s="125"/>
      <c r="M42" s="121"/>
      <c r="N42" s="176"/>
      <c r="O42" s="129">
        <f>[1]Проплаты!F185</f>
        <v>0</v>
      </c>
      <c r="P42" s="130">
        <f>[1]Проплаты!G185</f>
        <v>0</v>
      </c>
      <c r="Q42" s="105">
        <f t="shared" si="6"/>
        <v>671755.92000000016</v>
      </c>
      <c r="R42" s="128"/>
      <c r="S42" s="121"/>
      <c r="T42" s="121"/>
      <c r="U42" s="125"/>
      <c r="V42" s="121"/>
      <c r="W42" s="121"/>
      <c r="X42" s="129"/>
      <c r="Y42" s="130"/>
      <c r="Z42" s="105"/>
      <c r="AA42" s="128"/>
      <c r="AB42" s="121"/>
      <c r="AC42" s="121"/>
      <c r="AD42" s="125"/>
      <c r="AE42" s="121"/>
      <c r="AF42" s="121"/>
      <c r="AG42" s="125"/>
      <c r="AH42" s="121"/>
      <c r="AI42" s="121"/>
      <c r="AJ42" s="125"/>
      <c r="AK42" s="121"/>
      <c r="AL42" s="121"/>
      <c r="AM42" s="129"/>
      <c r="AN42" s="129"/>
      <c r="AO42" s="106"/>
      <c r="AP42" s="138">
        <f>[1]Остатки!BZ194</f>
        <v>0</v>
      </c>
      <c r="AQ42" s="121">
        <v>14865</v>
      </c>
      <c r="AR42" s="121">
        <f t="shared" si="0"/>
        <v>0</v>
      </c>
      <c r="AS42" s="124">
        <f>[1]Остатки!CE194</f>
        <v>2</v>
      </c>
      <c r="AT42" s="121">
        <f t="shared" si="1"/>
        <v>68736</v>
      </c>
      <c r="AU42" s="124">
        <f>[1]Остатки!CF194</f>
        <v>0</v>
      </c>
      <c r="AV42" s="121">
        <v>28640</v>
      </c>
      <c r="AW42" s="121">
        <f t="shared" si="2"/>
        <v>0</v>
      </c>
      <c r="AX42" s="124">
        <f>[1]Остатки!CG194</f>
        <v>0</v>
      </c>
      <c r="AY42" s="121">
        <f t="shared" si="3"/>
        <v>0</v>
      </c>
      <c r="AZ42" s="176"/>
      <c r="BA42" s="176"/>
      <c r="BB42" s="176"/>
      <c r="BC42" s="176"/>
      <c r="BD42" s="176"/>
      <c r="BE42" s="176"/>
      <c r="BF42" s="177">
        <f>[1]Проплаты!J185</f>
        <v>0</v>
      </c>
      <c r="BG42" s="129">
        <f t="shared" si="4"/>
        <v>68736</v>
      </c>
      <c r="BH42" s="140">
        <f t="shared" si="5"/>
        <v>243811.42799999996</v>
      </c>
      <c r="BI42" s="138"/>
      <c r="BJ42" s="121"/>
      <c r="BK42" s="121"/>
      <c r="BL42" s="176"/>
      <c r="BM42" s="176"/>
      <c r="BN42" s="176"/>
      <c r="BO42" s="177"/>
      <c r="BP42" s="129" t="e">
        <f>BK42+#REF!+#REF!+#REF!</f>
        <v>#REF!</v>
      </c>
      <c r="BQ42" s="141" t="e">
        <f>BQ41+BK41+#REF!+#REF!+#REF!-BO41</f>
        <v>#REF!</v>
      </c>
    </row>
    <row r="43" spans="1:69" ht="12.75" hidden="1" customHeight="1" x14ac:dyDescent="0.2">
      <c r="A43" s="119">
        <v>40825</v>
      </c>
      <c r="B43" s="125">
        <f>[1]Остатки!AM195</f>
        <v>0</v>
      </c>
      <c r="C43" s="121">
        <v>3530</v>
      </c>
      <c r="D43" s="125"/>
      <c r="E43" s="176">
        <f t="shared" si="7"/>
        <v>0</v>
      </c>
      <c r="F43" s="124">
        <f>[1]Остатки!AQ195</f>
        <v>0</v>
      </c>
      <c r="G43" s="121">
        <v>4720</v>
      </c>
      <c r="H43" s="176">
        <f t="shared" si="8"/>
        <v>0</v>
      </c>
      <c r="I43" s="125"/>
      <c r="J43" s="121"/>
      <c r="K43" s="176"/>
      <c r="L43" s="125"/>
      <c r="M43" s="121"/>
      <c r="N43" s="176"/>
      <c r="O43" s="129">
        <f>[1]Проплаты!F186</f>
        <v>0</v>
      </c>
      <c r="P43" s="130">
        <f>[1]Проплаты!G186</f>
        <v>0</v>
      </c>
      <c r="Q43" s="105">
        <f t="shared" si="6"/>
        <v>671755.92000000016</v>
      </c>
      <c r="R43" s="128"/>
      <c r="S43" s="121"/>
      <c r="T43" s="121"/>
      <c r="U43" s="125"/>
      <c r="V43" s="121"/>
      <c r="W43" s="121"/>
      <c r="X43" s="129"/>
      <c r="Y43" s="130"/>
      <c r="Z43" s="105"/>
      <c r="AA43" s="128"/>
      <c r="AB43" s="121"/>
      <c r="AC43" s="121"/>
      <c r="AD43" s="125"/>
      <c r="AE43" s="121"/>
      <c r="AF43" s="121"/>
      <c r="AG43" s="125"/>
      <c r="AH43" s="121"/>
      <c r="AI43" s="121"/>
      <c r="AJ43" s="125"/>
      <c r="AK43" s="121"/>
      <c r="AL43" s="121"/>
      <c r="AM43" s="129"/>
      <c r="AN43" s="129"/>
      <c r="AO43" s="106"/>
      <c r="AP43" s="138">
        <f>[1]Остатки!BZ195</f>
        <v>0</v>
      </c>
      <c r="AQ43" s="121">
        <v>14865</v>
      </c>
      <c r="AR43" s="121">
        <f t="shared" si="0"/>
        <v>0</v>
      </c>
      <c r="AS43" s="124">
        <f>[1]Остатки!CE195</f>
        <v>0</v>
      </c>
      <c r="AT43" s="121">
        <f t="shared" si="1"/>
        <v>0</v>
      </c>
      <c r="AU43" s="124">
        <f>[1]Остатки!CF195</f>
        <v>0</v>
      </c>
      <c r="AV43" s="121">
        <v>28640</v>
      </c>
      <c r="AW43" s="121">
        <f t="shared" si="2"/>
        <v>0</v>
      </c>
      <c r="AX43" s="124">
        <f>[1]Остатки!CG195</f>
        <v>0</v>
      </c>
      <c r="AY43" s="121">
        <f t="shared" si="3"/>
        <v>0</v>
      </c>
      <c r="AZ43" s="176"/>
      <c r="BA43" s="176"/>
      <c r="BB43" s="176"/>
      <c r="BC43" s="176"/>
      <c r="BD43" s="176"/>
      <c r="BE43" s="176"/>
      <c r="BF43" s="177">
        <f>[1]Проплаты!J186</f>
        <v>0</v>
      </c>
      <c r="BG43" s="129">
        <f t="shared" si="4"/>
        <v>0</v>
      </c>
      <c r="BH43" s="140">
        <f t="shared" si="5"/>
        <v>312547.42799999996</v>
      </c>
      <c r="BI43" s="138"/>
      <c r="BJ43" s="121"/>
      <c r="BK43" s="121"/>
      <c r="BL43" s="176"/>
      <c r="BM43" s="176"/>
      <c r="BN43" s="176"/>
      <c r="BO43" s="177"/>
      <c r="BP43" s="129" t="e">
        <f>BK43+#REF!+#REF!+#REF!</f>
        <v>#REF!</v>
      </c>
      <c r="BQ43" s="141" t="e">
        <f>BQ42+BK42+#REF!+#REF!+#REF!-BO42</f>
        <v>#REF!</v>
      </c>
    </row>
    <row r="44" spans="1:69" ht="12.75" hidden="1" customHeight="1" x14ac:dyDescent="0.2">
      <c r="A44" s="90">
        <v>40826</v>
      </c>
      <c r="B44" s="102">
        <f>[1]Остатки!AM196</f>
        <v>0</v>
      </c>
      <c r="C44" s="101">
        <v>3530</v>
      </c>
      <c r="D44" s="102"/>
      <c r="E44" s="144">
        <f t="shared" si="7"/>
        <v>0</v>
      </c>
      <c r="F44" s="113">
        <f>[1]Остатки!AQ196</f>
        <v>0</v>
      </c>
      <c r="G44" s="101">
        <v>4720</v>
      </c>
      <c r="H44" s="144">
        <f t="shared" si="8"/>
        <v>0</v>
      </c>
      <c r="I44" s="102"/>
      <c r="J44" s="101"/>
      <c r="K44" s="144"/>
      <c r="L44" s="102"/>
      <c r="M44" s="101"/>
      <c r="N44" s="144"/>
      <c r="O44" s="103">
        <f>[1]Проплаты!F187</f>
        <v>0</v>
      </c>
      <c r="P44" s="104">
        <f>[1]Проплаты!G187</f>
        <v>150000</v>
      </c>
      <c r="Q44" s="105">
        <f t="shared" si="6"/>
        <v>521755.92000000016</v>
      </c>
      <c r="R44" s="100"/>
      <c r="S44" s="101"/>
      <c r="T44" s="101"/>
      <c r="U44" s="102"/>
      <c r="V44" s="101"/>
      <c r="W44" s="101"/>
      <c r="X44" s="103"/>
      <c r="Y44" s="104"/>
      <c r="Z44" s="105"/>
      <c r="AA44" s="100"/>
      <c r="AB44" s="101"/>
      <c r="AC44" s="101"/>
      <c r="AD44" s="102"/>
      <c r="AE44" s="101"/>
      <c r="AF44" s="101"/>
      <c r="AG44" s="102"/>
      <c r="AH44" s="101"/>
      <c r="AI44" s="101"/>
      <c r="AJ44" s="102"/>
      <c r="AK44" s="101"/>
      <c r="AL44" s="101"/>
      <c r="AM44" s="103"/>
      <c r="AN44" s="103"/>
      <c r="AO44" s="106"/>
      <c r="AP44" s="132">
        <f>[1]Остатки!BZ196</f>
        <v>0</v>
      </c>
      <c r="AQ44" s="101">
        <v>14865</v>
      </c>
      <c r="AR44" s="101">
        <f t="shared" si="0"/>
        <v>0</v>
      </c>
      <c r="AS44" s="113">
        <f>[1]Остатки!CE196</f>
        <v>0</v>
      </c>
      <c r="AT44" s="101">
        <f t="shared" si="1"/>
        <v>0</v>
      </c>
      <c r="AU44" s="113">
        <f>[1]Остатки!CF196</f>
        <v>0</v>
      </c>
      <c r="AV44" s="101">
        <v>28640</v>
      </c>
      <c r="AW44" s="101">
        <f t="shared" si="2"/>
        <v>0</v>
      </c>
      <c r="AX44" s="113">
        <f>[1]Остатки!CG196</f>
        <v>0</v>
      </c>
      <c r="AY44" s="101">
        <f t="shared" si="3"/>
        <v>0</v>
      </c>
      <c r="AZ44" s="144"/>
      <c r="BA44" s="144"/>
      <c r="BB44" s="144"/>
      <c r="BC44" s="144"/>
      <c r="BD44" s="144"/>
      <c r="BE44" s="144"/>
      <c r="BF44" s="146">
        <f>[1]Проплаты!J187</f>
        <v>50000</v>
      </c>
      <c r="BG44" s="103">
        <f t="shared" si="4"/>
        <v>0</v>
      </c>
      <c r="BH44" s="140">
        <f t="shared" si="5"/>
        <v>312547.42799999996</v>
      </c>
      <c r="BI44" s="132"/>
      <c r="BJ44" s="101"/>
      <c r="BK44" s="101"/>
      <c r="BL44" s="144"/>
      <c r="BM44" s="144"/>
      <c r="BN44" s="144"/>
      <c r="BO44" s="146"/>
      <c r="BP44" s="103" t="e">
        <f>BK44+#REF!+#REF!+#REF!</f>
        <v>#REF!</v>
      </c>
      <c r="BQ44" s="141" t="e">
        <f>BQ43+BK43+#REF!+#REF!+#REF!-BO43</f>
        <v>#REF!</v>
      </c>
    </row>
    <row r="45" spans="1:69" ht="12.75" hidden="1" customHeight="1" x14ac:dyDescent="0.2">
      <c r="A45" s="189">
        <v>40827</v>
      </c>
      <c r="B45" s="143">
        <f>[1]Остатки!AM197</f>
        <v>0</v>
      </c>
      <c r="C45" s="144">
        <v>3530</v>
      </c>
      <c r="D45" s="143"/>
      <c r="E45" s="144">
        <f t="shared" si="7"/>
        <v>0</v>
      </c>
      <c r="F45" s="145">
        <f>[1]Остатки!AQ197</f>
        <v>0</v>
      </c>
      <c r="G45" s="144">
        <v>4720</v>
      </c>
      <c r="H45" s="144">
        <f t="shared" si="8"/>
        <v>0</v>
      </c>
      <c r="I45" s="143"/>
      <c r="J45" s="144"/>
      <c r="K45" s="144"/>
      <c r="L45" s="143"/>
      <c r="M45" s="144"/>
      <c r="N45" s="144"/>
      <c r="O45" s="146">
        <f>[1]Проплаты!F188</f>
        <v>0</v>
      </c>
      <c r="P45" s="147">
        <f>[1]Проплаты!G188</f>
        <v>100000</v>
      </c>
      <c r="Q45" s="148">
        <f t="shared" si="6"/>
        <v>421755.92000000016</v>
      </c>
      <c r="R45" s="100"/>
      <c r="S45" s="101"/>
      <c r="T45" s="101"/>
      <c r="U45" s="102"/>
      <c r="V45" s="101"/>
      <c r="W45" s="101"/>
      <c r="X45" s="103"/>
      <c r="Y45" s="104"/>
      <c r="Z45" s="105"/>
      <c r="AA45" s="100"/>
      <c r="AB45" s="101"/>
      <c r="AC45" s="101"/>
      <c r="AD45" s="102"/>
      <c r="AE45" s="101"/>
      <c r="AF45" s="101"/>
      <c r="AG45" s="102"/>
      <c r="AH45" s="101"/>
      <c r="AI45" s="101"/>
      <c r="AJ45" s="102"/>
      <c r="AK45" s="101"/>
      <c r="AL45" s="101"/>
      <c r="AM45" s="103"/>
      <c r="AN45" s="103"/>
      <c r="AO45" s="106"/>
      <c r="AP45" s="142">
        <f>[1]Остатки!BZ197</f>
        <v>9</v>
      </c>
      <c r="AQ45" s="144">
        <v>14865</v>
      </c>
      <c r="AR45" s="144">
        <f t="shared" si="0"/>
        <v>160542</v>
      </c>
      <c r="AS45" s="145">
        <f>[1]Остатки!CE197</f>
        <v>4.0880000000000001</v>
      </c>
      <c r="AT45" s="144">
        <f t="shared" si="1"/>
        <v>140496.38399999999</v>
      </c>
      <c r="AU45" s="145">
        <f>[1]Остатки!CF197</f>
        <v>0</v>
      </c>
      <c r="AV45" s="144">
        <v>28640</v>
      </c>
      <c r="AW45" s="144">
        <f t="shared" si="2"/>
        <v>0</v>
      </c>
      <c r="AX45" s="145">
        <f>[1]Остатки!CG197</f>
        <v>0</v>
      </c>
      <c r="AY45" s="144">
        <f t="shared" si="3"/>
        <v>0</v>
      </c>
      <c r="AZ45" s="144"/>
      <c r="BA45" s="144"/>
      <c r="BB45" s="144"/>
      <c r="BC45" s="144"/>
      <c r="BD45" s="144"/>
      <c r="BE45" s="144"/>
      <c r="BF45" s="146">
        <f>[1]Проплаты!J188</f>
        <v>50000</v>
      </c>
      <c r="BG45" s="146">
        <f t="shared" si="4"/>
        <v>301038.38399999996</v>
      </c>
      <c r="BH45" s="149">
        <f t="shared" si="5"/>
        <v>262547.42799999996</v>
      </c>
      <c r="BI45" s="142"/>
      <c r="BJ45" s="144"/>
      <c r="BK45" s="144"/>
      <c r="BL45" s="144"/>
      <c r="BM45" s="144"/>
      <c r="BN45" s="144"/>
      <c r="BO45" s="146"/>
      <c r="BP45" s="146" t="e">
        <f>BK45+#REF!+#REF!+#REF!</f>
        <v>#REF!</v>
      </c>
      <c r="BQ45" s="150" t="e">
        <f>BQ44+BK44+#REF!+#REF!+#REF!-BO44</f>
        <v>#REF!</v>
      </c>
    </row>
    <row r="46" spans="1:69" s="163" customFormat="1" ht="12.75" hidden="1" customHeight="1" x14ac:dyDescent="0.2">
      <c r="A46" s="160">
        <v>40828</v>
      </c>
      <c r="B46" s="102">
        <f>[1]Остатки!AM198</f>
        <v>0</v>
      </c>
      <c r="C46" s="101">
        <v>3530</v>
      </c>
      <c r="D46" s="102"/>
      <c r="E46" s="101">
        <f t="shared" si="7"/>
        <v>0</v>
      </c>
      <c r="F46" s="113">
        <f>[1]Остатки!AQ198</f>
        <v>0</v>
      </c>
      <c r="G46" s="101">
        <v>4720</v>
      </c>
      <c r="H46" s="101">
        <f t="shared" si="8"/>
        <v>0</v>
      </c>
      <c r="I46" s="102"/>
      <c r="J46" s="101"/>
      <c r="K46" s="101"/>
      <c r="L46" s="102"/>
      <c r="M46" s="101"/>
      <c r="N46" s="101"/>
      <c r="O46" s="103">
        <f>[1]Проплаты!F189</f>
        <v>0</v>
      </c>
      <c r="P46" s="104">
        <f>[1]Проплаты!G189</f>
        <v>50000</v>
      </c>
      <c r="Q46" s="105">
        <f t="shared" si="6"/>
        <v>371755.92000000016</v>
      </c>
      <c r="R46" s="100"/>
      <c r="S46" s="101"/>
      <c r="T46" s="101"/>
      <c r="U46" s="102"/>
      <c r="V46" s="101"/>
      <c r="W46" s="101"/>
      <c r="X46" s="103"/>
      <c r="Y46" s="104"/>
      <c r="Z46" s="105"/>
      <c r="AA46" s="100"/>
      <c r="AB46" s="101"/>
      <c r="AC46" s="101"/>
      <c r="AD46" s="102"/>
      <c r="AE46" s="101"/>
      <c r="AF46" s="101"/>
      <c r="AG46" s="102"/>
      <c r="AH46" s="101"/>
      <c r="AI46" s="101"/>
      <c r="AJ46" s="102"/>
      <c r="AK46" s="101"/>
      <c r="AL46" s="101"/>
      <c r="AM46" s="103"/>
      <c r="AN46" s="103"/>
      <c r="AO46" s="106"/>
      <c r="AP46" s="102">
        <f>[1]Остатки!BZ198</f>
        <v>0</v>
      </c>
      <c r="AQ46" s="101">
        <v>14865</v>
      </c>
      <c r="AR46" s="101">
        <f t="shared" si="0"/>
        <v>0</v>
      </c>
      <c r="AS46" s="113">
        <f>[1]Остатки!CE198</f>
        <v>0</v>
      </c>
      <c r="AT46" s="101">
        <f t="shared" si="1"/>
        <v>0</v>
      </c>
      <c r="AU46" s="113">
        <f>[1]Остатки!CF198</f>
        <v>0</v>
      </c>
      <c r="AV46" s="101">
        <v>28640</v>
      </c>
      <c r="AW46" s="101">
        <f t="shared" si="2"/>
        <v>0</v>
      </c>
      <c r="AX46" s="113">
        <f>[1]Остатки!CG198</f>
        <v>0</v>
      </c>
      <c r="AY46" s="101">
        <f t="shared" si="3"/>
        <v>0</v>
      </c>
      <c r="AZ46" s="101"/>
      <c r="BA46" s="101"/>
      <c r="BB46" s="101"/>
      <c r="BC46" s="101"/>
      <c r="BD46" s="101"/>
      <c r="BE46" s="101"/>
      <c r="BF46" s="103">
        <f>[1]Проплаты!J189</f>
        <v>50000</v>
      </c>
      <c r="BG46" s="103">
        <f t="shared" si="4"/>
        <v>0</v>
      </c>
      <c r="BH46" s="161">
        <f t="shared" si="5"/>
        <v>513585.81199999992</v>
      </c>
      <c r="BI46" s="102"/>
      <c r="BJ46" s="101"/>
      <c r="BK46" s="101"/>
      <c r="BL46" s="101"/>
      <c r="BM46" s="101"/>
      <c r="BN46" s="101"/>
      <c r="BO46" s="103"/>
      <c r="BP46" s="103" t="e">
        <f>BK46+#REF!+#REF!+#REF!</f>
        <v>#REF!</v>
      </c>
      <c r="BQ46" s="162" t="e">
        <f>BQ45+BK45+#REF!+#REF!+#REF!-BO45</f>
        <v>#REF!</v>
      </c>
    </row>
    <row r="47" spans="1:69" ht="12.75" hidden="1" customHeight="1" x14ac:dyDescent="0.2">
      <c r="A47" s="180">
        <v>40829</v>
      </c>
      <c r="B47" s="181">
        <f>[1]Остатки!AM199</f>
        <v>0</v>
      </c>
      <c r="C47" s="182">
        <v>3530</v>
      </c>
      <c r="D47" s="181"/>
      <c r="E47" s="183">
        <f t="shared" si="7"/>
        <v>0</v>
      </c>
      <c r="F47" s="184">
        <f>[1]Остатки!AQ199</f>
        <v>0</v>
      </c>
      <c r="G47" s="182">
        <v>4720</v>
      </c>
      <c r="H47" s="183">
        <f t="shared" si="8"/>
        <v>0</v>
      </c>
      <c r="I47" s="181"/>
      <c r="J47" s="182"/>
      <c r="K47" s="183"/>
      <c r="L47" s="181"/>
      <c r="M47" s="182"/>
      <c r="N47" s="183"/>
      <c r="O47" s="185">
        <f>[1]Проплаты!F190</f>
        <v>0</v>
      </c>
      <c r="P47" s="186">
        <f>[1]Проплаты!G190</f>
        <v>0</v>
      </c>
      <c r="Q47" s="116">
        <f t="shared" si="6"/>
        <v>371755.92000000016</v>
      </c>
      <c r="R47" s="100"/>
      <c r="S47" s="101"/>
      <c r="T47" s="101"/>
      <c r="U47" s="102"/>
      <c r="V47" s="101"/>
      <c r="W47" s="101"/>
      <c r="X47" s="103"/>
      <c r="Y47" s="104"/>
      <c r="Z47" s="105"/>
      <c r="AA47" s="100"/>
      <c r="AB47" s="101"/>
      <c r="AC47" s="101"/>
      <c r="AD47" s="102"/>
      <c r="AE47" s="101"/>
      <c r="AF47" s="101"/>
      <c r="AG47" s="102"/>
      <c r="AH47" s="101"/>
      <c r="AI47" s="101"/>
      <c r="AJ47" s="102"/>
      <c r="AK47" s="101"/>
      <c r="AL47" s="101"/>
      <c r="AM47" s="103"/>
      <c r="AN47" s="103"/>
      <c r="AO47" s="106"/>
      <c r="AP47" s="187">
        <f>[1]Остатки!BZ199</f>
        <v>0</v>
      </c>
      <c r="AQ47" s="182">
        <v>14865</v>
      </c>
      <c r="AR47" s="182">
        <f t="shared" si="0"/>
        <v>0</v>
      </c>
      <c r="AS47" s="184">
        <f>[1]Остатки!CE199</f>
        <v>0</v>
      </c>
      <c r="AT47" s="182">
        <f t="shared" si="1"/>
        <v>0</v>
      </c>
      <c r="AU47" s="184">
        <f>[1]Остатки!CF199</f>
        <v>0</v>
      </c>
      <c r="AV47" s="182">
        <v>28640</v>
      </c>
      <c r="AW47" s="182">
        <f t="shared" si="2"/>
        <v>0</v>
      </c>
      <c r="AX47" s="184">
        <f>[1]Остатки!CG199</f>
        <v>0</v>
      </c>
      <c r="AY47" s="182">
        <f t="shared" si="3"/>
        <v>0</v>
      </c>
      <c r="AZ47" s="183"/>
      <c r="BA47" s="183"/>
      <c r="BB47" s="183"/>
      <c r="BC47" s="183"/>
      <c r="BD47" s="183"/>
      <c r="BE47" s="183"/>
      <c r="BF47" s="188">
        <f>[1]Проплаты!J190</f>
        <v>50000</v>
      </c>
      <c r="BG47" s="185">
        <f t="shared" si="4"/>
        <v>0</v>
      </c>
      <c r="BH47" s="173">
        <f t="shared" si="5"/>
        <v>463585.81199999992</v>
      </c>
      <c r="BI47" s="187"/>
      <c r="BJ47" s="182"/>
      <c r="BK47" s="182"/>
      <c r="BL47" s="183"/>
      <c r="BM47" s="183"/>
      <c r="BN47" s="183"/>
      <c r="BO47" s="188"/>
      <c r="BP47" s="185" t="e">
        <f>BK47+#REF!+#REF!+#REF!</f>
        <v>#REF!</v>
      </c>
      <c r="BQ47" s="174" t="e">
        <f>BQ46+BK46+#REF!+#REF!+#REF!-BO46</f>
        <v>#REF!</v>
      </c>
    </row>
    <row r="48" spans="1:69" ht="12.75" hidden="1" customHeight="1" x14ac:dyDescent="0.2">
      <c r="A48" s="90">
        <v>40830</v>
      </c>
      <c r="B48" s="102">
        <f>[1]Остатки!AM200</f>
        <v>4.4000000000000004</v>
      </c>
      <c r="C48" s="101">
        <v>3530</v>
      </c>
      <c r="D48" s="102">
        <v>11.32</v>
      </c>
      <c r="E48" s="144">
        <f t="shared" si="7"/>
        <v>210986.68800000002</v>
      </c>
      <c r="F48" s="113">
        <f>[1]Остатки!AQ200</f>
        <v>4.4000000000000004</v>
      </c>
      <c r="G48" s="101">
        <v>4720</v>
      </c>
      <c r="H48" s="144">
        <f>F48*G48*1.2*D48</f>
        <v>282112.51199999999</v>
      </c>
      <c r="I48" s="102"/>
      <c r="J48" s="101"/>
      <c r="K48" s="144"/>
      <c r="L48" s="102"/>
      <c r="M48" s="101"/>
      <c r="N48" s="144"/>
      <c r="O48" s="103">
        <f>[1]Проплаты!F191</f>
        <v>0</v>
      </c>
      <c r="P48" s="104">
        <f>[1]Проплаты!G191</f>
        <v>0</v>
      </c>
      <c r="Q48" s="105">
        <f t="shared" si="6"/>
        <v>864855.12000000011</v>
      </c>
      <c r="R48" s="100"/>
      <c r="S48" s="101"/>
      <c r="T48" s="101"/>
      <c r="U48" s="102"/>
      <c r="V48" s="101"/>
      <c r="W48" s="101"/>
      <c r="X48" s="103"/>
      <c r="Y48" s="104"/>
      <c r="Z48" s="105"/>
      <c r="AA48" s="100"/>
      <c r="AB48" s="101"/>
      <c r="AC48" s="101"/>
      <c r="AD48" s="102"/>
      <c r="AE48" s="101"/>
      <c r="AF48" s="101"/>
      <c r="AG48" s="102"/>
      <c r="AH48" s="101"/>
      <c r="AI48" s="101"/>
      <c r="AJ48" s="102"/>
      <c r="AK48" s="101"/>
      <c r="AL48" s="101"/>
      <c r="AM48" s="103"/>
      <c r="AN48" s="103"/>
      <c r="AO48" s="106"/>
      <c r="AP48" s="132">
        <f>[1]Остатки!BZ200</f>
        <v>0</v>
      </c>
      <c r="AQ48" s="101">
        <v>14865</v>
      </c>
      <c r="AR48" s="101">
        <f t="shared" si="0"/>
        <v>0</v>
      </c>
      <c r="AS48" s="113">
        <f>[1]Остатки!CE200</f>
        <v>0</v>
      </c>
      <c r="AT48" s="101">
        <f t="shared" si="1"/>
        <v>0</v>
      </c>
      <c r="AU48" s="113">
        <f>[1]Остатки!CF200</f>
        <v>0</v>
      </c>
      <c r="AV48" s="101">
        <v>28640</v>
      </c>
      <c r="AW48" s="101">
        <f t="shared" si="2"/>
        <v>0</v>
      </c>
      <c r="AX48" s="113">
        <f>[1]Остатки!CG200</f>
        <v>0</v>
      </c>
      <c r="AY48" s="101">
        <f t="shared" si="3"/>
        <v>0</v>
      </c>
      <c r="AZ48" s="144"/>
      <c r="BA48" s="144"/>
      <c r="BB48" s="144"/>
      <c r="BC48" s="144"/>
      <c r="BD48" s="144"/>
      <c r="BE48" s="144"/>
      <c r="BF48" s="146">
        <f>[1]Проплаты!J191</f>
        <v>0</v>
      </c>
      <c r="BG48" s="103">
        <f t="shared" si="4"/>
        <v>0</v>
      </c>
      <c r="BH48" s="140">
        <f t="shared" si="5"/>
        <v>413585.81199999992</v>
      </c>
      <c r="BI48" s="132"/>
      <c r="BJ48" s="101"/>
      <c r="BK48" s="101"/>
      <c r="BL48" s="144"/>
      <c r="BM48" s="144"/>
      <c r="BN48" s="144"/>
      <c r="BO48" s="146"/>
      <c r="BP48" s="103" t="e">
        <f>BK48+#REF!+#REF!+#REF!</f>
        <v>#REF!</v>
      </c>
      <c r="BQ48" s="141" t="e">
        <f>BQ47+BK47+#REF!+#REF!+#REF!-BO47</f>
        <v>#REF!</v>
      </c>
    </row>
    <row r="49" spans="1:69" ht="12.75" hidden="1" customHeight="1" x14ac:dyDescent="0.2">
      <c r="A49" s="119">
        <v>40831</v>
      </c>
      <c r="B49" s="125">
        <f>[1]Остатки!AM201</f>
        <v>0</v>
      </c>
      <c r="C49" s="121">
        <v>3530</v>
      </c>
      <c r="D49" s="125"/>
      <c r="E49" s="176">
        <f t="shared" si="7"/>
        <v>0</v>
      </c>
      <c r="F49" s="124">
        <f>[1]Остатки!AQ201</f>
        <v>0</v>
      </c>
      <c r="G49" s="121">
        <v>4720</v>
      </c>
      <c r="H49" s="176">
        <f t="shared" si="8"/>
        <v>0</v>
      </c>
      <c r="I49" s="125"/>
      <c r="J49" s="121"/>
      <c r="K49" s="176"/>
      <c r="L49" s="125"/>
      <c r="M49" s="121"/>
      <c r="N49" s="176"/>
      <c r="O49" s="129">
        <f>[1]Проплаты!F192</f>
        <v>0</v>
      </c>
      <c r="P49" s="130">
        <f>[1]Проплаты!G192</f>
        <v>0</v>
      </c>
      <c r="Q49" s="105">
        <f t="shared" si="6"/>
        <v>864855.12000000011</v>
      </c>
      <c r="R49" s="128"/>
      <c r="S49" s="121"/>
      <c r="T49" s="121"/>
      <c r="U49" s="125"/>
      <c r="V49" s="121"/>
      <c r="W49" s="121"/>
      <c r="X49" s="129"/>
      <c r="Y49" s="130"/>
      <c r="Z49" s="105"/>
      <c r="AA49" s="128"/>
      <c r="AB49" s="121"/>
      <c r="AC49" s="121"/>
      <c r="AD49" s="125"/>
      <c r="AE49" s="121"/>
      <c r="AF49" s="121"/>
      <c r="AG49" s="125"/>
      <c r="AH49" s="121"/>
      <c r="AI49" s="121"/>
      <c r="AJ49" s="125"/>
      <c r="AK49" s="121"/>
      <c r="AL49" s="121"/>
      <c r="AM49" s="129"/>
      <c r="AN49" s="129"/>
      <c r="AO49" s="106"/>
      <c r="AP49" s="138">
        <f>[1]Остатки!BZ201</f>
        <v>0</v>
      </c>
      <c r="AQ49" s="121">
        <v>14865</v>
      </c>
      <c r="AR49" s="121">
        <f t="shared" si="0"/>
        <v>0</v>
      </c>
      <c r="AS49" s="124">
        <f>[1]Остатки!CE201</f>
        <v>1.504</v>
      </c>
      <c r="AT49" s="121">
        <f t="shared" si="1"/>
        <v>51689.471999999994</v>
      </c>
      <c r="AU49" s="124">
        <f>[1]Остатки!CF201</f>
        <v>0</v>
      </c>
      <c r="AV49" s="121">
        <v>28640</v>
      </c>
      <c r="AW49" s="121">
        <f t="shared" si="2"/>
        <v>0</v>
      </c>
      <c r="AX49" s="124">
        <f>[1]Остатки!CG201</f>
        <v>0</v>
      </c>
      <c r="AY49" s="121">
        <f t="shared" si="3"/>
        <v>0</v>
      </c>
      <c r="AZ49" s="176"/>
      <c r="BA49" s="176"/>
      <c r="BB49" s="176"/>
      <c r="BC49" s="176"/>
      <c r="BD49" s="176"/>
      <c r="BE49" s="176"/>
      <c r="BF49" s="177">
        <f>[1]Проплаты!J192</f>
        <v>0</v>
      </c>
      <c r="BG49" s="129">
        <f t="shared" si="4"/>
        <v>51689.471999999994</v>
      </c>
      <c r="BH49" s="140">
        <f t="shared" si="5"/>
        <v>413585.81199999992</v>
      </c>
      <c r="BI49" s="138"/>
      <c r="BJ49" s="121"/>
      <c r="BK49" s="121"/>
      <c r="BL49" s="176"/>
      <c r="BM49" s="176"/>
      <c r="BN49" s="176"/>
      <c r="BO49" s="177"/>
      <c r="BP49" s="129" t="e">
        <f>BK49+#REF!+#REF!+#REF!</f>
        <v>#REF!</v>
      </c>
      <c r="BQ49" s="141" t="e">
        <f>BQ48+BK48+#REF!+#REF!+#REF!-BO48</f>
        <v>#REF!</v>
      </c>
    </row>
    <row r="50" spans="1:69" ht="12.75" hidden="1" customHeight="1" x14ac:dyDescent="0.2">
      <c r="A50" s="119">
        <v>40832</v>
      </c>
      <c r="B50" s="125">
        <f>[1]Остатки!AM202</f>
        <v>0</v>
      </c>
      <c r="C50" s="121">
        <v>3530</v>
      </c>
      <c r="D50" s="125"/>
      <c r="E50" s="176">
        <f t="shared" si="7"/>
        <v>0</v>
      </c>
      <c r="F50" s="124">
        <f>[1]Остатки!AQ202</f>
        <v>0</v>
      </c>
      <c r="G50" s="121">
        <v>4720</v>
      </c>
      <c r="H50" s="176">
        <f t="shared" si="8"/>
        <v>0</v>
      </c>
      <c r="I50" s="125"/>
      <c r="J50" s="121"/>
      <c r="K50" s="176"/>
      <c r="L50" s="125"/>
      <c r="M50" s="121"/>
      <c r="N50" s="176"/>
      <c r="O50" s="129">
        <f>[1]Проплаты!F193</f>
        <v>0</v>
      </c>
      <c r="P50" s="130">
        <f>[1]Проплаты!G193</f>
        <v>0</v>
      </c>
      <c r="Q50" s="105">
        <f t="shared" si="6"/>
        <v>864855.12000000011</v>
      </c>
      <c r="R50" s="128"/>
      <c r="S50" s="121"/>
      <c r="T50" s="121"/>
      <c r="U50" s="125"/>
      <c r="V50" s="121"/>
      <c r="W50" s="121"/>
      <c r="X50" s="129"/>
      <c r="Y50" s="130"/>
      <c r="Z50" s="105"/>
      <c r="AA50" s="128"/>
      <c r="AB50" s="121"/>
      <c r="AC50" s="121"/>
      <c r="AD50" s="125"/>
      <c r="AE50" s="121"/>
      <c r="AF50" s="121"/>
      <c r="AG50" s="125"/>
      <c r="AH50" s="121"/>
      <c r="AI50" s="121"/>
      <c r="AJ50" s="125"/>
      <c r="AK50" s="121"/>
      <c r="AL50" s="121"/>
      <c r="AM50" s="129"/>
      <c r="AN50" s="129"/>
      <c r="AO50" s="106"/>
      <c r="AP50" s="138">
        <f>[1]Остатки!BZ202</f>
        <v>0</v>
      </c>
      <c r="AQ50" s="121">
        <v>14865</v>
      </c>
      <c r="AR50" s="121">
        <f t="shared" si="0"/>
        <v>0</v>
      </c>
      <c r="AS50" s="124">
        <f>[1]Остатки!CE202</f>
        <v>0</v>
      </c>
      <c r="AT50" s="121">
        <f t="shared" si="1"/>
        <v>0</v>
      </c>
      <c r="AU50" s="124">
        <f>[1]Остатки!CF202</f>
        <v>0</v>
      </c>
      <c r="AV50" s="121">
        <v>28640</v>
      </c>
      <c r="AW50" s="121">
        <f t="shared" si="2"/>
        <v>0</v>
      </c>
      <c r="AX50" s="124">
        <f>[1]Остатки!CG202</f>
        <v>0</v>
      </c>
      <c r="AY50" s="121">
        <f t="shared" si="3"/>
        <v>0</v>
      </c>
      <c r="AZ50" s="176"/>
      <c r="BA50" s="176"/>
      <c r="BB50" s="176"/>
      <c r="BC50" s="176"/>
      <c r="BD50" s="176"/>
      <c r="BE50" s="176"/>
      <c r="BF50" s="177">
        <f>[1]Проплаты!J193</f>
        <v>0</v>
      </c>
      <c r="BG50" s="129">
        <f t="shared" si="4"/>
        <v>0</v>
      </c>
      <c r="BH50" s="140">
        <f t="shared" si="5"/>
        <v>465275.28399999993</v>
      </c>
      <c r="BI50" s="138"/>
      <c r="BJ50" s="121"/>
      <c r="BK50" s="121"/>
      <c r="BL50" s="176"/>
      <c r="BM50" s="176"/>
      <c r="BN50" s="176"/>
      <c r="BO50" s="177"/>
      <c r="BP50" s="129" t="e">
        <f>BK50+#REF!+#REF!+#REF!</f>
        <v>#REF!</v>
      </c>
      <c r="BQ50" s="141" t="e">
        <f>BQ49+BK49+#REF!+#REF!+#REF!-BO49</f>
        <v>#REF!</v>
      </c>
    </row>
    <row r="51" spans="1:69" ht="12.75" hidden="1" customHeight="1" x14ac:dyDescent="0.2">
      <c r="A51" s="189">
        <v>40833</v>
      </c>
      <c r="B51" s="143">
        <f>[1]Остатки!AM203</f>
        <v>0</v>
      </c>
      <c r="C51" s="144">
        <v>3530</v>
      </c>
      <c r="D51" s="143"/>
      <c r="E51" s="144">
        <f t="shared" si="7"/>
        <v>0</v>
      </c>
      <c r="F51" s="145">
        <f>[1]Остатки!AQ203</f>
        <v>0</v>
      </c>
      <c r="G51" s="144">
        <v>4720</v>
      </c>
      <c r="H51" s="144">
        <f t="shared" si="8"/>
        <v>0</v>
      </c>
      <c r="I51" s="143"/>
      <c r="J51" s="144"/>
      <c r="K51" s="144"/>
      <c r="L51" s="143"/>
      <c r="M51" s="144"/>
      <c r="N51" s="144"/>
      <c r="O51" s="146">
        <f>[1]Проплаты!F194</f>
        <v>30000</v>
      </c>
      <c r="P51" s="147">
        <f>[1]Проплаты!G194</f>
        <v>75000</v>
      </c>
      <c r="Q51" s="148">
        <f t="shared" si="6"/>
        <v>789855.12000000011</v>
      </c>
      <c r="R51" s="100"/>
      <c r="S51" s="101"/>
      <c r="T51" s="101"/>
      <c r="U51" s="102"/>
      <c r="V51" s="101"/>
      <c r="W51" s="101"/>
      <c r="X51" s="103"/>
      <c r="Y51" s="104"/>
      <c r="Z51" s="105"/>
      <c r="AA51" s="100"/>
      <c r="AB51" s="101"/>
      <c r="AC51" s="101"/>
      <c r="AD51" s="102"/>
      <c r="AE51" s="101"/>
      <c r="AF51" s="101"/>
      <c r="AG51" s="102"/>
      <c r="AH51" s="101"/>
      <c r="AI51" s="101"/>
      <c r="AJ51" s="102"/>
      <c r="AK51" s="101"/>
      <c r="AL51" s="101"/>
      <c r="AM51" s="103"/>
      <c r="AN51" s="103"/>
      <c r="AO51" s="106"/>
      <c r="AP51" s="142">
        <f>[1]Остатки!BZ203</f>
        <v>0</v>
      </c>
      <c r="AQ51" s="144">
        <v>14865</v>
      </c>
      <c r="AR51" s="144">
        <f t="shared" si="0"/>
        <v>0</v>
      </c>
      <c r="AS51" s="145">
        <f>[1]Остатки!CE203</f>
        <v>0</v>
      </c>
      <c r="AT51" s="144">
        <f t="shared" si="1"/>
        <v>0</v>
      </c>
      <c r="AU51" s="145">
        <f>[1]Остатки!CF203</f>
        <v>0</v>
      </c>
      <c r="AV51" s="144">
        <v>28640</v>
      </c>
      <c r="AW51" s="144">
        <f t="shared" si="2"/>
        <v>0</v>
      </c>
      <c r="AX51" s="145">
        <f>[1]Остатки!CG203</f>
        <v>0</v>
      </c>
      <c r="AY51" s="144">
        <f t="shared" si="3"/>
        <v>0</v>
      </c>
      <c r="AZ51" s="144"/>
      <c r="BA51" s="144"/>
      <c r="BB51" s="144"/>
      <c r="BC51" s="144"/>
      <c r="BD51" s="144"/>
      <c r="BE51" s="144"/>
      <c r="BF51" s="146">
        <f>[1]Проплаты!J194</f>
        <v>150000</v>
      </c>
      <c r="BG51" s="146">
        <f t="shared" si="4"/>
        <v>0</v>
      </c>
      <c r="BH51" s="149">
        <f t="shared" si="5"/>
        <v>465275.28399999993</v>
      </c>
      <c r="BI51" s="142"/>
      <c r="BJ51" s="144"/>
      <c r="BK51" s="144"/>
      <c r="BL51" s="144"/>
      <c r="BM51" s="144"/>
      <c r="BN51" s="144"/>
      <c r="BO51" s="146"/>
      <c r="BP51" s="146" t="e">
        <f>BK51+#REF!+#REF!+#REF!</f>
        <v>#REF!</v>
      </c>
      <c r="BQ51" s="150" t="e">
        <f>BQ50+BK50+#REF!+#REF!+#REF!-BO50</f>
        <v>#REF!</v>
      </c>
    </row>
    <row r="52" spans="1:69" s="157" customFormat="1" ht="12.75" hidden="1" customHeight="1" x14ac:dyDescent="0.2">
      <c r="A52" s="190">
        <v>40834</v>
      </c>
      <c r="B52" s="143">
        <f>[1]Остатки!AM204</f>
        <v>0</v>
      </c>
      <c r="C52" s="144">
        <v>3530</v>
      </c>
      <c r="D52" s="143"/>
      <c r="E52" s="144">
        <f t="shared" si="7"/>
        <v>0</v>
      </c>
      <c r="F52" s="145">
        <f>[1]Остатки!AQ204</f>
        <v>0</v>
      </c>
      <c r="G52" s="144">
        <v>4720</v>
      </c>
      <c r="H52" s="144">
        <f t="shared" si="8"/>
        <v>0</v>
      </c>
      <c r="I52" s="143"/>
      <c r="J52" s="144"/>
      <c r="K52" s="144"/>
      <c r="L52" s="143"/>
      <c r="M52" s="144"/>
      <c r="N52" s="144"/>
      <c r="O52" s="146">
        <f>[1]Проплаты!F195</f>
        <v>25000</v>
      </c>
      <c r="P52" s="147">
        <f>[1]Проплаты!G195</f>
        <v>45000</v>
      </c>
      <c r="Q52" s="148">
        <f t="shared" si="6"/>
        <v>744855.12000000011</v>
      </c>
      <c r="R52" s="100"/>
      <c r="S52" s="101"/>
      <c r="T52" s="101"/>
      <c r="U52" s="102"/>
      <c r="V52" s="101"/>
      <c r="W52" s="101"/>
      <c r="X52" s="103"/>
      <c r="Y52" s="104"/>
      <c r="Z52" s="105"/>
      <c r="AA52" s="100"/>
      <c r="AB52" s="101"/>
      <c r="AC52" s="101"/>
      <c r="AD52" s="102"/>
      <c r="AE52" s="101"/>
      <c r="AF52" s="101"/>
      <c r="AG52" s="102"/>
      <c r="AH52" s="101"/>
      <c r="AI52" s="101"/>
      <c r="AJ52" s="102"/>
      <c r="AK52" s="101"/>
      <c r="AL52" s="101"/>
      <c r="AM52" s="103"/>
      <c r="AN52" s="103"/>
      <c r="AO52" s="106"/>
      <c r="AP52" s="143">
        <f>[1]Остатки!BZ204</f>
        <v>13</v>
      </c>
      <c r="AQ52" s="144">
        <v>14865</v>
      </c>
      <c r="AR52" s="144">
        <f t="shared" si="0"/>
        <v>231894</v>
      </c>
      <c r="AS52" s="145">
        <f>[1]Остатки!CE204</f>
        <v>5.0679999999999996</v>
      </c>
      <c r="AT52" s="144">
        <f t="shared" si="1"/>
        <v>174177.02399999998</v>
      </c>
      <c r="AU52" s="145">
        <f>[1]Остатки!CF204</f>
        <v>0</v>
      </c>
      <c r="AV52" s="144">
        <v>28640</v>
      </c>
      <c r="AW52" s="144">
        <f t="shared" si="2"/>
        <v>0</v>
      </c>
      <c r="AX52" s="145">
        <f>[1]Остатки!CG204</f>
        <v>0</v>
      </c>
      <c r="AY52" s="144">
        <f t="shared" si="3"/>
        <v>0</v>
      </c>
      <c r="AZ52" s="144"/>
      <c r="BA52" s="144"/>
      <c r="BB52" s="144"/>
      <c r="BC52" s="144"/>
      <c r="BD52" s="144"/>
      <c r="BE52" s="144"/>
      <c r="BF52" s="146">
        <f>[1]Проплаты!J195</f>
        <v>40000</v>
      </c>
      <c r="BG52" s="146">
        <f t="shared" si="4"/>
        <v>406071.02399999998</v>
      </c>
      <c r="BH52" s="158">
        <f t="shared" si="5"/>
        <v>315275.28399999993</v>
      </c>
      <c r="BI52" s="143"/>
      <c r="BJ52" s="144"/>
      <c r="BK52" s="144"/>
      <c r="BL52" s="144"/>
      <c r="BM52" s="144"/>
      <c r="BN52" s="144"/>
      <c r="BO52" s="146"/>
      <c r="BP52" s="146" t="e">
        <f>BK52+#REF!+#REF!+#REF!</f>
        <v>#REF!</v>
      </c>
      <c r="BQ52" s="159" t="e">
        <f>BQ51+BK51+#REF!+#REF!+#REF!-BO51</f>
        <v>#REF!</v>
      </c>
    </row>
    <row r="53" spans="1:69" s="163" customFormat="1" ht="12.75" hidden="1" customHeight="1" x14ac:dyDescent="0.2">
      <c r="A53" s="160">
        <v>40835</v>
      </c>
      <c r="B53" s="102">
        <f>[1]Остатки!AM205</f>
        <v>0</v>
      </c>
      <c r="C53" s="101">
        <v>3530</v>
      </c>
      <c r="D53" s="102"/>
      <c r="E53" s="101">
        <f t="shared" si="7"/>
        <v>0</v>
      </c>
      <c r="F53" s="113">
        <f>[1]Остатки!AQ205</f>
        <v>0</v>
      </c>
      <c r="G53" s="101">
        <v>4720</v>
      </c>
      <c r="H53" s="101">
        <f t="shared" si="8"/>
        <v>0</v>
      </c>
      <c r="I53" s="102"/>
      <c r="J53" s="101"/>
      <c r="K53" s="101"/>
      <c r="L53" s="102"/>
      <c r="M53" s="101"/>
      <c r="N53" s="101"/>
      <c r="O53" s="103">
        <f>[1]Проплаты!F196</f>
        <v>0</v>
      </c>
      <c r="P53" s="104">
        <f>[1]Проплаты!G196</f>
        <v>70000</v>
      </c>
      <c r="Q53" s="105">
        <f t="shared" si="6"/>
        <v>674855.12000000011</v>
      </c>
      <c r="R53" s="100"/>
      <c r="S53" s="101"/>
      <c r="T53" s="101"/>
      <c r="U53" s="102"/>
      <c r="V53" s="101"/>
      <c r="W53" s="101"/>
      <c r="X53" s="103"/>
      <c r="Y53" s="104"/>
      <c r="Z53" s="105"/>
      <c r="AA53" s="100"/>
      <c r="AB53" s="101"/>
      <c r="AC53" s="101"/>
      <c r="AD53" s="102"/>
      <c r="AE53" s="101"/>
      <c r="AF53" s="101"/>
      <c r="AG53" s="102"/>
      <c r="AH53" s="101"/>
      <c r="AI53" s="101"/>
      <c r="AJ53" s="102"/>
      <c r="AK53" s="101"/>
      <c r="AL53" s="101"/>
      <c r="AM53" s="103"/>
      <c r="AN53" s="103"/>
      <c r="AO53" s="106"/>
      <c r="AP53" s="102">
        <f>[1]Остатки!BZ205</f>
        <v>0</v>
      </c>
      <c r="AQ53" s="101">
        <v>14865</v>
      </c>
      <c r="AR53" s="101">
        <f t="shared" si="0"/>
        <v>0</v>
      </c>
      <c r="AS53" s="113">
        <f>[1]Остатки!CE205</f>
        <v>0</v>
      </c>
      <c r="AT53" s="101">
        <f t="shared" si="1"/>
        <v>0</v>
      </c>
      <c r="AU53" s="113">
        <f>[1]Остатки!CF205</f>
        <v>0</v>
      </c>
      <c r="AV53" s="101">
        <v>28640</v>
      </c>
      <c r="AW53" s="101">
        <f t="shared" si="2"/>
        <v>0</v>
      </c>
      <c r="AX53" s="113">
        <f>[1]Остатки!CG205</f>
        <v>0</v>
      </c>
      <c r="AY53" s="101">
        <f t="shared" si="3"/>
        <v>0</v>
      </c>
      <c r="AZ53" s="101"/>
      <c r="BA53" s="101"/>
      <c r="BB53" s="101"/>
      <c r="BC53" s="101"/>
      <c r="BD53" s="101"/>
      <c r="BE53" s="101"/>
      <c r="BF53" s="103">
        <f>[1]Проплаты!J196</f>
        <v>60000</v>
      </c>
      <c r="BG53" s="103">
        <f t="shared" si="4"/>
        <v>0</v>
      </c>
      <c r="BH53" s="161">
        <f t="shared" si="5"/>
        <v>681346.30799999996</v>
      </c>
      <c r="BI53" s="102"/>
      <c r="BJ53" s="101"/>
      <c r="BK53" s="101"/>
      <c r="BL53" s="101"/>
      <c r="BM53" s="101"/>
      <c r="BN53" s="101"/>
      <c r="BO53" s="103"/>
      <c r="BP53" s="103" t="e">
        <f>BK53+#REF!+#REF!+#REF!</f>
        <v>#REF!</v>
      </c>
      <c r="BQ53" s="162" t="e">
        <f>BQ52+BK52+#REF!+#REF!+#REF!-BO52</f>
        <v>#REF!</v>
      </c>
    </row>
    <row r="54" spans="1:69" ht="12.75" hidden="1" customHeight="1" x14ac:dyDescent="0.2">
      <c r="A54" s="180">
        <v>40836</v>
      </c>
      <c r="B54" s="181">
        <f>[1]Остатки!AM206</f>
        <v>0</v>
      </c>
      <c r="C54" s="182">
        <v>3530</v>
      </c>
      <c r="D54" s="181"/>
      <c r="E54" s="183">
        <f t="shared" si="7"/>
        <v>0</v>
      </c>
      <c r="F54" s="184">
        <f>[1]Остатки!AQ206</f>
        <v>0</v>
      </c>
      <c r="G54" s="182">
        <v>4720</v>
      </c>
      <c r="H54" s="183">
        <f t="shared" si="8"/>
        <v>0</v>
      </c>
      <c r="I54" s="181"/>
      <c r="J54" s="182"/>
      <c r="K54" s="183"/>
      <c r="L54" s="181"/>
      <c r="M54" s="182"/>
      <c r="N54" s="183"/>
      <c r="O54" s="185">
        <f>[1]Проплаты!F197</f>
        <v>0</v>
      </c>
      <c r="P54" s="186">
        <f>[1]Проплаты!G197</f>
        <v>50000</v>
      </c>
      <c r="Q54" s="116">
        <f t="shared" si="6"/>
        <v>624855.12000000011</v>
      </c>
      <c r="R54" s="100"/>
      <c r="S54" s="101"/>
      <c r="T54" s="101"/>
      <c r="U54" s="102"/>
      <c r="V54" s="101"/>
      <c r="W54" s="101"/>
      <c r="X54" s="103"/>
      <c r="Y54" s="104"/>
      <c r="Z54" s="105"/>
      <c r="AA54" s="100"/>
      <c r="AB54" s="101"/>
      <c r="AC54" s="101"/>
      <c r="AD54" s="102"/>
      <c r="AE54" s="101"/>
      <c r="AF54" s="101"/>
      <c r="AG54" s="102"/>
      <c r="AH54" s="101"/>
      <c r="AI54" s="101"/>
      <c r="AJ54" s="102"/>
      <c r="AK54" s="101"/>
      <c r="AL54" s="101"/>
      <c r="AM54" s="103"/>
      <c r="AN54" s="103"/>
      <c r="AO54" s="106"/>
      <c r="AP54" s="187">
        <f>[1]Остатки!BZ206</f>
        <v>0</v>
      </c>
      <c r="AQ54" s="182">
        <v>14865</v>
      </c>
      <c r="AR54" s="182">
        <f t="shared" si="0"/>
        <v>0</v>
      </c>
      <c r="AS54" s="184">
        <f>[1]Остатки!CE206</f>
        <v>0</v>
      </c>
      <c r="AT54" s="182">
        <f t="shared" si="1"/>
        <v>0</v>
      </c>
      <c r="AU54" s="184">
        <f>[1]Остатки!CF206</f>
        <v>0</v>
      </c>
      <c r="AV54" s="182">
        <v>28640</v>
      </c>
      <c r="AW54" s="182">
        <f t="shared" si="2"/>
        <v>0</v>
      </c>
      <c r="AX54" s="184">
        <f>[1]Остатки!CG206</f>
        <v>0</v>
      </c>
      <c r="AY54" s="182">
        <f t="shared" si="3"/>
        <v>0</v>
      </c>
      <c r="AZ54" s="183"/>
      <c r="BA54" s="183"/>
      <c r="BB54" s="183"/>
      <c r="BC54" s="183"/>
      <c r="BD54" s="183"/>
      <c r="BE54" s="183"/>
      <c r="BF54" s="188">
        <f>[1]Проплаты!J197</f>
        <v>45000</v>
      </c>
      <c r="BG54" s="185">
        <f t="shared" si="4"/>
        <v>0</v>
      </c>
      <c r="BH54" s="173">
        <f>BH53+AR53+AT53+AW53+AY53-BF53</f>
        <v>621346.30799999996</v>
      </c>
      <c r="BI54" s="187"/>
      <c r="BJ54" s="182"/>
      <c r="BK54" s="182"/>
      <c r="BL54" s="183"/>
      <c r="BM54" s="183"/>
      <c r="BN54" s="183"/>
      <c r="BO54" s="188"/>
      <c r="BP54" s="185" t="e">
        <f>BK54+#REF!+#REF!+#REF!</f>
        <v>#REF!</v>
      </c>
      <c r="BQ54" s="174" t="e">
        <f>BQ53+BK53+#REF!+#REF!+#REF!-BO53</f>
        <v>#REF!</v>
      </c>
    </row>
    <row r="55" spans="1:69" ht="12.75" hidden="1" customHeight="1" x14ac:dyDescent="0.2">
      <c r="A55" s="90">
        <v>40837</v>
      </c>
      <c r="B55" s="102">
        <f>[1]Остатки!AM207</f>
        <v>2.6</v>
      </c>
      <c r="C55" s="101">
        <v>3530</v>
      </c>
      <c r="D55" s="102">
        <v>11.32</v>
      </c>
      <c r="E55" s="144">
        <f t="shared" si="7"/>
        <v>124673.952</v>
      </c>
      <c r="F55" s="113">
        <f>[1]Остатки!AQ207</f>
        <v>2.6</v>
      </c>
      <c r="G55" s="101">
        <v>4720</v>
      </c>
      <c r="H55" s="144">
        <f t="shared" si="8"/>
        <v>166702.848</v>
      </c>
      <c r="I55" s="102"/>
      <c r="J55" s="101"/>
      <c r="K55" s="144"/>
      <c r="L55" s="102"/>
      <c r="M55" s="101"/>
      <c r="N55" s="144"/>
      <c r="O55" s="103">
        <f>[1]Проплаты!F198</f>
        <v>0</v>
      </c>
      <c r="P55" s="104">
        <f>[1]Проплаты!G198</f>
        <v>0</v>
      </c>
      <c r="Q55" s="105">
        <f t="shared" si="6"/>
        <v>916231.92000000016</v>
      </c>
      <c r="R55" s="100"/>
      <c r="S55" s="101"/>
      <c r="T55" s="101"/>
      <c r="U55" s="102"/>
      <c r="V55" s="101"/>
      <c r="W55" s="101"/>
      <c r="X55" s="103"/>
      <c r="Y55" s="104"/>
      <c r="Z55" s="105"/>
      <c r="AA55" s="100"/>
      <c r="AB55" s="101"/>
      <c r="AC55" s="101"/>
      <c r="AD55" s="102"/>
      <c r="AE55" s="101"/>
      <c r="AF55" s="101"/>
      <c r="AG55" s="102"/>
      <c r="AH55" s="101"/>
      <c r="AI55" s="101"/>
      <c r="AJ55" s="102"/>
      <c r="AK55" s="101"/>
      <c r="AL55" s="101"/>
      <c r="AM55" s="103"/>
      <c r="AN55" s="103"/>
      <c r="AO55" s="106"/>
      <c r="AP55" s="132">
        <f>[1]Остатки!BZ207</f>
        <v>0</v>
      </c>
      <c r="AQ55" s="101">
        <v>14865</v>
      </c>
      <c r="AR55" s="101">
        <f t="shared" si="0"/>
        <v>0</v>
      </c>
      <c r="AS55" s="113">
        <f>[1]Остатки!CE207</f>
        <v>0</v>
      </c>
      <c r="AT55" s="101">
        <f t="shared" si="1"/>
        <v>0</v>
      </c>
      <c r="AU55" s="113">
        <f>[1]Остатки!CF207</f>
        <v>0</v>
      </c>
      <c r="AV55" s="101">
        <v>28640</v>
      </c>
      <c r="AW55" s="101">
        <f t="shared" si="2"/>
        <v>0</v>
      </c>
      <c r="AX55" s="113">
        <f>[1]Остатки!CG207</f>
        <v>0</v>
      </c>
      <c r="AY55" s="101">
        <f t="shared" si="3"/>
        <v>0</v>
      </c>
      <c r="AZ55" s="144"/>
      <c r="BA55" s="144"/>
      <c r="BB55" s="144"/>
      <c r="BC55" s="144"/>
      <c r="BD55" s="144"/>
      <c r="BE55" s="144"/>
      <c r="BF55" s="146">
        <f>[1]Проплаты!J198</f>
        <v>45000</v>
      </c>
      <c r="BG55" s="103">
        <f t="shared" si="4"/>
        <v>0</v>
      </c>
      <c r="BH55" s="140">
        <f t="shared" si="5"/>
        <v>576346.30799999996</v>
      </c>
      <c r="BI55" s="132"/>
      <c r="BJ55" s="101"/>
      <c r="BK55" s="101"/>
      <c r="BL55" s="144"/>
      <c r="BM55" s="144"/>
      <c r="BN55" s="144"/>
      <c r="BO55" s="146"/>
      <c r="BP55" s="103" t="e">
        <f>BK55+#REF!+#REF!+#REF!</f>
        <v>#REF!</v>
      </c>
      <c r="BQ55" s="141" t="e">
        <f>BQ54+BK54+#REF!+#REF!+#REF!-BO54</f>
        <v>#REF!</v>
      </c>
    </row>
    <row r="56" spans="1:69" x14ac:dyDescent="0.2">
      <c r="A56" s="195">
        <v>41183</v>
      </c>
      <c r="B56" s="102"/>
      <c r="C56" s="101"/>
      <c r="D56" s="102"/>
      <c r="E56" s="101"/>
      <c r="F56" s="113"/>
      <c r="G56" s="101"/>
      <c r="H56" s="101"/>
      <c r="I56" s="102"/>
      <c r="J56" s="182"/>
      <c r="K56" s="101"/>
      <c r="L56" s="102"/>
      <c r="M56" s="182"/>
      <c r="N56" s="101"/>
      <c r="O56" s="192"/>
      <c r="P56" s="104"/>
      <c r="Q56" s="193"/>
      <c r="R56" s="100"/>
      <c r="S56" s="101"/>
      <c r="T56" s="101"/>
      <c r="U56" s="102"/>
      <c r="V56" s="101"/>
      <c r="W56" s="101"/>
      <c r="X56" s="103"/>
      <c r="Y56" s="104"/>
      <c r="Z56" s="105"/>
      <c r="AA56" s="100"/>
      <c r="AB56" s="101"/>
      <c r="AC56" s="101"/>
      <c r="AD56" s="102"/>
      <c r="AE56" s="101"/>
      <c r="AF56" s="101"/>
      <c r="AG56" s="102"/>
      <c r="AH56" s="101"/>
      <c r="AI56" s="101"/>
      <c r="AJ56" s="102"/>
      <c r="AK56" s="101"/>
      <c r="AL56" s="101"/>
      <c r="AM56" s="103"/>
      <c r="AN56" s="103"/>
      <c r="AO56" s="106"/>
      <c r="AP56" s="132"/>
      <c r="AQ56" s="101"/>
      <c r="AR56" s="101"/>
      <c r="AS56" s="113"/>
      <c r="AT56" s="101"/>
      <c r="AU56" s="113"/>
      <c r="AV56" s="101"/>
      <c r="AW56" s="101"/>
      <c r="AX56" s="113"/>
      <c r="AY56" s="101"/>
      <c r="AZ56" s="102"/>
      <c r="BA56" s="101"/>
      <c r="BB56" s="101"/>
      <c r="BC56" s="102"/>
      <c r="BD56" s="101"/>
      <c r="BE56" s="101"/>
      <c r="BF56" s="146"/>
      <c r="BG56" s="103"/>
      <c r="BH56" s="161"/>
      <c r="BI56" s="132"/>
      <c r="BJ56" s="101"/>
      <c r="BK56" s="101"/>
      <c r="BL56" s="102"/>
      <c r="BM56" s="101"/>
      <c r="BN56" s="101"/>
      <c r="BO56" s="146"/>
      <c r="BP56" s="103"/>
      <c r="BQ56" s="162"/>
    </row>
    <row r="57" spans="1:69" x14ac:dyDescent="0.2">
      <c r="A57" s="195">
        <v>41184</v>
      </c>
      <c r="B57" s="102"/>
      <c r="C57" s="101"/>
      <c r="D57" s="102"/>
      <c r="E57" s="101"/>
      <c r="F57" s="113"/>
      <c r="G57" s="101"/>
      <c r="H57" s="101"/>
      <c r="I57" s="102"/>
      <c r="J57" s="182"/>
      <c r="K57" s="101"/>
      <c r="L57" s="102"/>
      <c r="M57" s="182"/>
      <c r="N57" s="101"/>
      <c r="O57" s="192"/>
      <c r="P57" s="104"/>
      <c r="Q57" s="105"/>
      <c r="R57" s="100"/>
      <c r="S57" s="101"/>
      <c r="T57" s="101"/>
      <c r="U57" s="102"/>
      <c r="V57" s="101"/>
      <c r="W57" s="101"/>
      <c r="X57" s="103"/>
      <c r="Y57" s="104"/>
      <c r="Z57" s="105"/>
      <c r="AA57" s="100"/>
      <c r="AB57" s="101"/>
      <c r="AC57" s="101"/>
      <c r="AD57" s="102"/>
      <c r="AE57" s="101"/>
      <c r="AF57" s="101"/>
      <c r="AG57" s="102"/>
      <c r="AH57" s="101"/>
      <c r="AI57" s="101"/>
      <c r="AJ57" s="102"/>
      <c r="AK57" s="101"/>
      <c r="AL57" s="101"/>
      <c r="AM57" s="103"/>
      <c r="AN57" s="103"/>
      <c r="AO57" s="106"/>
      <c r="AP57" s="132"/>
      <c r="AQ57" s="182"/>
      <c r="AR57" s="182"/>
      <c r="AS57" s="113"/>
      <c r="AT57" s="182"/>
      <c r="AU57" s="113"/>
      <c r="AV57" s="182"/>
      <c r="AW57" s="182"/>
      <c r="AX57" s="113"/>
      <c r="AY57" s="182"/>
      <c r="AZ57" s="102"/>
      <c r="BA57" s="101"/>
      <c r="BB57" s="101"/>
      <c r="BC57" s="102"/>
      <c r="BD57" s="101"/>
      <c r="BE57" s="101"/>
      <c r="BF57" s="146"/>
      <c r="BG57" s="103"/>
      <c r="BH57" s="161"/>
      <c r="BI57" s="132"/>
      <c r="BJ57" s="182"/>
      <c r="BK57" s="182"/>
      <c r="BL57" s="102"/>
      <c r="BM57" s="101"/>
      <c r="BN57" s="101"/>
      <c r="BO57" s="146"/>
      <c r="BP57" s="103"/>
      <c r="BQ57" s="162"/>
    </row>
    <row r="58" spans="1:69" x14ac:dyDescent="0.2">
      <c r="A58" s="195">
        <v>41185</v>
      </c>
      <c r="B58" s="102"/>
      <c r="C58" s="101"/>
      <c r="D58" s="102"/>
      <c r="E58" s="101"/>
      <c r="F58" s="113"/>
      <c r="G58" s="101"/>
      <c r="H58" s="101"/>
      <c r="I58" s="102"/>
      <c r="J58" s="182"/>
      <c r="K58" s="101"/>
      <c r="L58" s="102"/>
      <c r="M58" s="182"/>
      <c r="N58" s="101"/>
      <c r="O58" s="192"/>
      <c r="P58" s="104"/>
      <c r="Q58" s="116"/>
      <c r="R58" s="100"/>
      <c r="S58" s="101"/>
      <c r="T58" s="101"/>
      <c r="U58" s="102"/>
      <c r="V58" s="101"/>
      <c r="W58" s="101"/>
      <c r="X58" s="103"/>
      <c r="Y58" s="104"/>
      <c r="Z58" s="105"/>
      <c r="AA58" s="100"/>
      <c r="AB58" s="101"/>
      <c r="AC58" s="101"/>
      <c r="AD58" s="102"/>
      <c r="AE58" s="101"/>
      <c r="AF58" s="101"/>
      <c r="AG58" s="102"/>
      <c r="AH58" s="101"/>
      <c r="AI58" s="101"/>
      <c r="AJ58" s="102"/>
      <c r="AK58" s="101"/>
      <c r="AL58" s="101"/>
      <c r="AM58" s="103"/>
      <c r="AN58" s="103"/>
      <c r="AO58" s="106"/>
      <c r="AP58" s="132"/>
      <c r="AQ58" s="101"/>
      <c r="AR58" s="101"/>
      <c r="AS58" s="113"/>
      <c r="AT58" s="101"/>
      <c r="AU58" s="113"/>
      <c r="AV58" s="101"/>
      <c r="AW58" s="101"/>
      <c r="AX58" s="113"/>
      <c r="AY58" s="101"/>
      <c r="AZ58" s="102"/>
      <c r="BA58" s="101"/>
      <c r="BB58" s="101"/>
      <c r="BC58" s="102"/>
      <c r="BD58" s="101"/>
      <c r="BE58" s="101"/>
      <c r="BF58" s="103"/>
      <c r="BG58" s="103"/>
      <c r="BH58" s="161"/>
      <c r="BI58" s="132"/>
      <c r="BJ58" s="101"/>
      <c r="BK58" s="101"/>
      <c r="BL58" s="102"/>
      <c r="BM58" s="101"/>
      <c r="BN58" s="101"/>
      <c r="BO58" s="103"/>
      <c r="BP58" s="103"/>
      <c r="BQ58" s="162"/>
    </row>
    <row r="59" spans="1:69" x14ac:dyDescent="0.2">
      <c r="A59" s="195">
        <v>41186</v>
      </c>
      <c r="B59" s="143"/>
      <c r="C59" s="101"/>
      <c r="D59" s="143"/>
      <c r="E59" s="144"/>
      <c r="F59" s="145"/>
      <c r="G59" s="101"/>
      <c r="H59" s="144"/>
      <c r="I59" s="102"/>
      <c r="J59" s="182"/>
      <c r="K59" s="101"/>
      <c r="L59" s="102"/>
      <c r="M59" s="182"/>
      <c r="N59" s="101"/>
      <c r="O59" s="192"/>
      <c r="P59" s="147"/>
      <c r="Q59" s="191"/>
      <c r="R59" s="100"/>
      <c r="S59" s="101"/>
      <c r="T59" s="101"/>
      <c r="U59" s="102"/>
      <c r="V59" s="101"/>
      <c r="W59" s="101"/>
      <c r="X59" s="103"/>
      <c r="Y59" s="104"/>
      <c r="Z59" s="105"/>
      <c r="AA59" s="100"/>
      <c r="AB59" s="101"/>
      <c r="AC59" s="101"/>
      <c r="AD59" s="102"/>
      <c r="AE59" s="101"/>
      <c r="AF59" s="101"/>
      <c r="AG59" s="102"/>
      <c r="AH59" s="101"/>
      <c r="AI59" s="101"/>
      <c r="AJ59" s="102"/>
      <c r="AK59" s="101"/>
      <c r="AL59" s="101"/>
      <c r="AM59" s="103"/>
      <c r="AN59" s="103"/>
      <c r="AO59" s="106"/>
      <c r="AP59" s="132"/>
      <c r="AQ59" s="144"/>
      <c r="AR59" s="144"/>
      <c r="AS59" s="113"/>
      <c r="AT59" s="144"/>
      <c r="AU59" s="113"/>
      <c r="AV59" s="144"/>
      <c r="AW59" s="144"/>
      <c r="AX59" s="113"/>
      <c r="AY59" s="144"/>
      <c r="AZ59" s="102"/>
      <c r="BA59" s="101"/>
      <c r="BB59" s="101"/>
      <c r="BC59" s="102"/>
      <c r="BD59" s="101"/>
      <c r="BE59" s="101"/>
      <c r="BF59" s="146"/>
      <c r="BG59" s="103"/>
      <c r="BH59" s="161"/>
      <c r="BI59" s="132"/>
      <c r="BJ59" s="144"/>
      <c r="BK59" s="144"/>
      <c r="BL59" s="102"/>
      <c r="BM59" s="101"/>
      <c r="BN59" s="101"/>
      <c r="BO59" s="146"/>
      <c r="BP59" s="103"/>
      <c r="BQ59" s="162"/>
    </row>
    <row r="60" spans="1:69" x14ac:dyDescent="0.2">
      <c r="A60" s="195">
        <v>41187</v>
      </c>
      <c r="B60" s="102"/>
      <c r="C60" s="101"/>
      <c r="D60" s="102"/>
      <c r="E60" s="101"/>
      <c r="F60" s="113"/>
      <c r="G60" s="101"/>
      <c r="H60" s="101"/>
      <c r="I60" s="102"/>
      <c r="J60" s="182"/>
      <c r="K60" s="101"/>
      <c r="L60" s="102"/>
      <c r="M60" s="182"/>
      <c r="N60" s="101"/>
      <c r="O60" s="192"/>
      <c r="P60" s="104"/>
      <c r="Q60" s="105"/>
      <c r="R60" s="100"/>
      <c r="S60" s="101"/>
      <c r="T60" s="101"/>
      <c r="U60" s="102"/>
      <c r="V60" s="101"/>
      <c r="W60" s="101"/>
      <c r="X60" s="103"/>
      <c r="Y60" s="104"/>
      <c r="Z60" s="105"/>
      <c r="AA60" s="100"/>
      <c r="AB60" s="101"/>
      <c r="AC60" s="101"/>
      <c r="AD60" s="102"/>
      <c r="AE60" s="101"/>
      <c r="AF60" s="101"/>
      <c r="AG60" s="102"/>
      <c r="AH60" s="101"/>
      <c r="AI60" s="101"/>
      <c r="AJ60" s="102"/>
      <c r="AK60" s="101"/>
      <c r="AL60" s="101"/>
      <c r="AM60" s="103"/>
      <c r="AN60" s="103"/>
      <c r="AO60" s="106"/>
      <c r="AP60" s="132"/>
      <c r="AQ60" s="101"/>
      <c r="AR60" s="101"/>
      <c r="AS60" s="113"/>
      <c r="AT60" s="101"/>
      <c r="AU60" s="113"/>
      <c r="AV60" s="101"/>
      <c r="AW60" s="101"/>
      <c r="AX60" s="113"/>
      <c r="AY60" s="101"/>
      <c r="AZ60" s="102"/>
      <c r="BA60" s="101"/>
      <c r="BB60" s="101"/>
      <c r="BC60" s="102"/>
      <c r="BD60" s="101"/>
      <c r="BE60" s="101"/>
      <c r="BF60" s="146"/>
      <c r="BG60" s="197"/>
      <c r="BH60" s="161"/>
      <c r="BI60" s="132"/>
      <c r="BJ60" s="101"/>
      <c r="BK60" s="101"/>
      <c r="BL60" s="102"/>
      <c r="BM60" s="101"/>
      <c r="BN60" s="101"/>
      <c r="BO60" s="146"/>
      <c r="BP60" s="197"/>
      <c r="BQ60" s="162"/>
    </row>
    <row r="61" spans="1:69" x14ac:dyDescent="0.2">
      <c r="A61" s="196">
        <v>41188</v>
      </c>
      <c r="B61" s="125"/>
      <c r="C61" s="121"/>
      <c r="D61" s="125"/>
      <c r="E61" s="121"/>
      <c r="F61" s="124"/>
      <c r="G61" s="121"/>
      <c r="H61" s="121"/>
      <c r="I61" s="125"/>
      <c r="J61" s="166"/>
      <c r="K61" s="121"/>
      <c r="L61" s="125"/>
      <c r="M61" s="166"/>
      <c r="N61" s="121"/>
      <c r="O61" s="129"/>
      <c r="P61" s="130"/>
      <c r="Q61" s="105"/>
      <c r="R61" s="128"/>
      <c r="S61" s="121"/>
      <c r="T61" s="121"/>
      <c r="U61" s="125"/>
      <c r="V61" s="121"/>
      <c r="W61" s="121"/>
      <c r="X61" s="129"/>
      <c r="Y61" s="130"/>
      <c r="Z61" s="105"/>
      <c r="AA61" s="128"/>
      <c r="AB61" s="121"/>
      <c r="AC61" s="121"/>
      <c r="AD61" s="125"/>
      <c r="AE61" s="121"/>
      <c r="AF61" s="121"/>
      <c r="AG61" s="125"/>
      <c r="AH61" s="121"/>
      <c r="AI61" s="121"/>
      <c r="AJ61" s="125"/>
      <c r="AK61" s="121"/>
      <c r="AL61" s="121"/>
      <c r="AM61" s="129"/>
      <c r="AN61" s="129"/>
      <c r="AO61" s="194"/>
      <c r="AP61" s="138"/>
      <c r="AQ61" s="121"/>
      <c r="AR61" s="121"/>
      <c r="AS61" s="124"/>
      <c r="AT61" s="121"/>
      <c r="AU61" s="124"/>
      <c r="AV61" s="121"/>
      <c r="AW61" s="121"/>
      <c r="AX61" s="124"/>
      <c r="AY61" s="121"/>
      <c r="AZ61" s="125"/>
      <c r="BA61" s="121"/>
      <c r="BB61" s="121"/>
      <c r="BC61" s="125"/>
      <c r="BD61" s="121"/>
      <c r="BE61" s="121"/>
      <c r="BF61" s="129"/>
      <c r="BG61" s="129"/>
      <c r="BH61" s="161"/>
      <c r="BI61" s="138"/>
      <c r="BJ61" s="121"/>
      <c r="BK61" s="121"/>
      <c r="BL61" s="125"/>
      <c r="BM61" s="121"/>
      <c r="BN61" s="121"/>
      <c r="BO61" s="129"/>
      <c r="BP61" s="129"/>
      <c r="BQ61" s="162"/>
    </row>
    <row r="62" spans="1:69" x14ac:dyDescent="0.2">
      <c r="A62" s="196">
        <v>41189</v>
      </c>
      <c r="B62" s="125"/>
      <c r="C62" s="121"/>
      <c r="D62" s="125"/>
      <c r="E62" s="121"/>
      <c r="F62" s="124"/>
      <c r="G62" s="121"/>
      <c r="H62" s="121"/>
      <c r="I62" s="125"/>
      <c r="J62" s="121"/>
      <c r="K62" s="121"/>
      <c r="L62" s="125"/>
      <c r="M62" s="121"/>
      <c r="N62" s="121"/>
      <c r="O62" s="129"/>
      <c r="P62" s="129"/>
      <c r="Q62" s="105"/>
      <c r="R62" s="128"/>
      <c r="S62" s="121"/>
      <c r="T62" s="121"/>
      <c r="U62" s="125"/>
      <c r="V62" s="121"/>
      <c r="W62" s="121"/>
      <c r="X62" s="129"/>
      <c r="Y62" s="130"/>
      <c r="Z62" s="105"/>
      <c r="AA62" s="128"/>
      <c r="AB62" s="121"/>
      <c r="AC62" s="121"/>
      <c r="AD62" s="125"/>
      <c r="AE62" s="121"/>
      <c r="AF62" s="121"/>
      <c r="AG62" s="125"/>
      <c r="AH62" s="121"/>
      <c r="AI62" s="121"/>
      <c r="AJ62" s="125"/>
      <c r="AK62" s="121"/>
      <c r="AL62" s="121"/>
      <c r="AM62" s="129"/>
      <c r="AN62" s="129"/>
      <c r="AO62" s="194"/>
      <c r="AP62" s="138"/>
      <c r="AQ62" s="121"/>
      <c r="AR62" s="121"/>
      <c r="AS62" s="124"/>
      <c r="AT62" s="121"/>
      <c r="AU62" s="124"/>
      <c r="AV62" s="121"/>
      <c r="AW62" s="121"/>
      <c r="AX62" s="124"/>
      <c r="AY62" s="121"/>
      <c r="AZ62" s="125"/>
      <c r="BA62" s="121"/>
      <c r="BB62" s="121"/>
      <c r="BC62" s="125"/>
      <c r="BD62" s="121"/>
      <c r="BE62" s="121"/>
      <c r="BF62" s="129"/>
      <c r="BG62" s="129"/>
      <c r="BH62" s="161"/>
      <c r="BI62" s="138"/>
      <c r="BJ62" s="121"/>
      <c r="BK62" s="121"/>
      <c r="BL62" s="125"/>
      <c r="BM62" s="121"/>
      <c r="BN62" s="121"/>
      <c r="BO62" s="129"/>
      <c r="BP62" s="129"/>
      <c r="BQ62" s="162"/>
    </row>
    <row r="63" spans="1:69" x14ac:dyDescent="0.2">
      <c r="A63" s="195">
        <v>41190</v>
      </c>
      <c r="B63" s="102"/>
      <c r="C63" s="101"/>
      <c r="D63" s="102"/>
      <c r="E63" s="101"/>
      <c r="F63" s="113"/>
      <c r="G63" s="101"/>
      <c r="H63" s="101"/>
      <c r="I63" s="102"/>
      <c r="J63" s="182"/>
      <c r="K63" s="101"/>
      <c r="L63" s="102"/>
      <c r="M63" s="182"/>
      <c r="N63" s="101"/>
      <c r="O63" s="192"/>
      <c r="P63" s="104"/>
      <c r="Q63" s="105"/>
      <c r="R63" s="100"/>
      <c r="S63" s="101"/>
      <c r="T63" s="101"/>
      <c r="U63" s="102"/>
      <c r="V63" s="101"/>
      <c r="W63" s="101"/>
      <c r="X63" s="103"/>
      <c r="Y63" s="104"/>
      <c r="Z63" s="105"/>
      <c r="AA63" s="100"/>
      <c r="AB63" s="101"/>
      <c r="AC63" s="101"/>
      <c r="AD63" s="102"/>
      <c r="AE63" s="101"/>
      <c r="AF63" s="101"/>
      <c r="AG63" s="102"/>
      <c r="AH63" s="101"/>
      <c r="AI63" s="101"/>
      <c r="AJ63" s="102"/>
      <c r="AK63" s="101"/>
      <c r="AL63" s="101"/>
      <c r="AM63" s="103"/>
      <c r="AN63" s="103"/>
      <c r="AO63" s="106"/>
      <c r="AP63" s="132"/>
      <c r="AQ63" s="101"/>
      <c r="AR63" s="101"/>
      <c r="AS63" s="113"/>
      <c r="AT63" s="101"/>
      <c r="AU63" s="198"/>
      <c r="AV63" s="101"/>
      <c r="AW63" s="101"/>
      <c r="AX63" s="113"/>
      <c r="AY63" s="101"/>
      <c r="AZ63" s="102"/>
      <c r="BA63" s="101"/>
      <c r="BB63" s="101"/>
      <c r="BC63" s="102"/>
      <c r="BD63" s="101"/>
      <c r="BE63" s="101"/>
      <c r="BF63" s="146"/>
      <c r="BG63" s="197"/>
      <c r="BH63" s="161"/>
      <c r="BI63" s="132"/>
      <c r="BJ63" s="101"/>
      <c r="BK63" s="101"/>
      <c r="BL63" s="102"/>
      <c r="BM63" s="101"/>
      <c r="BN63" s="101"/>
      <c r="BO63" s="146"/>
      <c r="BP63" s="197"/>
      <c r="BQ63" s="162"/>
    </row>
    <row r="64" spans="1:69" x14ac:dyDescent="0.2">
      <c r="A64" s="195">
        <v>41191</v>
      </c>
      <c r="B64" s="102"/>
      <c r="C64" s="101"/>
      <c r="D64" s="102"/>
      <c r="E64" s="101"/>
      <c r="F64" s="113"/>
      <c r="G64" s="101"/>
      <c r="H64" s="101"/>
      <c r="I64" s="102"/>
      <c r="J64" s="182"/>
      <c r="K64" s="101"/>
      <c r="L64" s="102"/>
      <c r="M64" s="182"/>
      <c r="N64" s="101"/>
      <c r="O64" s="192"/>
      <c r="P64" s="104"/>
      <c r="Q64" s="105"/>
      <c r="R64" s="100"/>
      <c r="S64" s="101"/>
      <c r="T64" s="101"/>
      <c r="U64" s="102"/>
      <c r="V64" s="101"/>
      <c r="W64" s="101"/>
      <c r="X64" s="103"/>
      <c r="Y64" s="104"/>
      <c r="Z64" s="105"/>
      <c r="AA64" s="100"/>
      <c r="AB64" s="101"/>
      <c r="AC64" s="101"/>
      <c r="AD64" s="102"/>
      <c r="AE64" s="101"/>
      <c r="AF64" s="101"/>
      <c r="AG64" s="102"/>
      <c r="AH64" s="101"/>
      <c r="AI64" s="101"/>
      <c r="AJ64" s="102"/>
      <c r="AK64" s="101"/>
      <c r="AL64" s="101"/>
      <c r="AM64" s="103"/>
      <c r="AN64" s="103"/>
      <c r="AO64" s="106"/>
      <c r="AP64" s="132"/>
      <c r="AQ64" s="182"/>
      <c r="AR64" s="182"/>
      <c r="AS64" s="113"/>
      <c r="AT64" s="182"/>
      <c r="AU64" s="113"/>
      <c r="AV64" s="182"/>
      <c r="AW64" s="182"/>
      <c r="AX64" s="113"/>
      <c r="AY64" s="182"/>
      <c r="AZ64" s="102"/>
      <c r="BA64" s="101"/>
      <c r="BB64" s="101"/>
      <c r="BC64" s="102"/>
      <c r="BD64" s="101"/>
      <c r="BE64" s="101"/>
      <c r="BF64" s="146"/>
      <c r="BG64" s="103"/>
      <c r="BH64" s="161"/>
      <c r="BI64" s="132"/>
      <c r="BJ64" s="182"/>
      <c r="BK64" s="182"/>
      <c r="BL64" s="102"/>
      <c r="BM64" s="101"/>
      <c r="BN64" s="101"/>
      <c r="BO64" s="146"/>
      <c r="BP64" s="103"/>
      <c r="BQ64" s="162"/>
    </row>
    <row r="65" spans="1:69" x14ac:dyDescent="0.2">
      <c r="A65" s="195">
        <v>41192</v>
      </c>
      <c r="B65" s="102"/>
      <c r="C65" s="101"/>
      <c r="D65" s="102"/>
      <c r="E65" s="101"/>
      <c r="F65" s="113"/>
      <c r="G65" s="101"/>
      <c r="H65" s="101"/>
      <c r="I65" s="102"/>
      <c r="J65" s="182"/>
      <c r="K65" s="101"/>
      <c r="L65" s="102"/>
      <c r="M65" s="182"/>
      <c r="N65" s="101"/>
      <c r="O65" s="192"/>
      <c r="P65" s="104"/>
      <c r="Q65" s="116"/>
      <c r="R65" s="100"/>
      <c r="S65" s="101"/>
      <c r="T65" s="101"/>
      <c r="U65" s="102"/>
      <c r="V65" s="101"/>
      <c r="W65" s="101"/>
      <c r="X65" s="103"/>
      <c r="Y65" s="104"/>
      <c r="Z65" s="105"/>
      <c r="AA65" s="100"/>
      <c r="AB65" s="101"/>
      <c r="AC65" s="101"/>
      <c r="AD65" s="102"/>
      <c r="AE65" s="101"/>
      <c r="AF65" s="101"/>
      <c r="AG65" s="102"/>
      <c r="AH65" s="101"/>
      <c r="AI65" s="101"/>
      <c r="AJ65" s="102"/>
      <c r="AK65" s="101"/>
      <c r="AL65" s="101"/>
      <c r="AM65" s="103"/>
      <c r="AN65" s="103"/>
      <c r="AO65" s="106"/>
      <c r="AP65" s="132"/>
      <c r="AQ65" s="101"/>
      <c r="AR65" s="101"/>
      <c r="AS65" s="113"/>
      <c r="AT65" s="101"/>
      <c r="AU65" s="113"/>
      <c r="AV65" s="101"/>
      <c r="AW65" s="101"/>
      <c r="AX65" s="113"/>
      <c r="AY65" s="101"/>
      <c r="AZ65" s="102"/>
      <c r="BA65" s="101"/>
      <c r="BB65" s="101"/>
      <c r="BC65" s="102"/>
      <c r="BD65" s="101"/>
      <c r="BE65" s="101"/>
      <c r="BF65" s="103"/>
      <c r="BG65" s="103"/>
      <c r="BH65" s="161"/>
      <c r="BI65" s="132"/>
      <c r="BJ65" s="101"/>
      <c r="BK65" s="101"/>
      <c r="BL65" s="102"/>
      <c r="BM65" s="101"/>
      <c r="BN65" s="101"/>
      <c r="BO65" s="103"/>
      <c r="BP65" s="103"/>
      <c r="BQ65" s="162"/>
    </row>
    <row r="66" spans="1:69" x14ac:dyDescent="0.2">
      <c r="A66" s="195">
        <v>41193</v>
      </c>
      <c r="B66" s="143"/>
      <c r="C66" s="101"/>
      <c r="D66" s="143"/>
      <c r="E66" s="144"/>
      <c r="F66" s="145"/>
      <c r="G66" s="101"/>
      <c r="H66" s="144"/>
      <c r="I66" s="102"/>
      <c r="J66" s="182"/>
      <c r="K66" s="101"/>
      <c r="L66" s="102"/>
      <c r="M66" s="182"/>
      <c r="N66" s="101"/>
      <c r="O66" s="103"/>
      <c r="P66" s="147"/>
      <c r="Q66" s="191"/>
      <c r="R66" s="100"/>
      <c r="S66" s="101"/>
      <c r="T66" s="101"/>
      <c r="U66" s="102"/>
      <c r="V66" s="101"/>
      <c r="W66" s="101"/>
      <c r="X66" s="103"/>
      <c r="Y66" s="104"/>
      <c r="Z66" s="105"/>
      <c r="AA66" s="100"/>
      <c r="AB66" s="101"/>
      <c r="AC66" s="101"/>
      <c r="AD66" s="102"/>
      <c r="AE66" s="101"/>
      <c r="AF66" s="101"/>
      <c r="AG66" s="102"/>
      <c r="AH66" s="101"/>
      <c r="AI66" s="101"/>
      <c r="AJ66" s="102"/>
      <c r="AK66" s="101"/>
      <c r="AL66" s="101"/>
      <c r="AM66" s="103"/>
      <c r="AN66" s="103"/>
      <c r="AO66" s="106"/>
      <c r="AP66" s="132"/>
      <c r="AQ66" s="144"/>
      <c r="AR66" s="144"/>
      <c r="AS66" s="113"/>
      <c r="AT66" s="144"/>
      <c r="AU66" s="113"/>
      <c r="AV66" s="144"/>
      <c r="AW66" s="144"/>
      <c r="AX66" s="113"/>
      <c r="AY66" s="144"/>
      <c r="AZ66" s="102"/>
      <c r="BA66" s="101"/>
      <c r="BB66" s="101"/>
      <c r="BC66" s="102"/>
      <c r="BD66" s="101"/>
      <c r="BE66" s="101"/>
      <c r="BF66" s="146"/>
      <c r="BG66" s="103"/>
      <c r="BH66" s="161"/>
      <c r="BI66" s="132"/>
      <c r="BJ66" s="144"/>
      <c r="BK66" s="144"/>
      <c r="BL66" s="102"/>
      <c r="BM66" s="101"/>
      <c r="BN66" s="101"/>
      <c r="BO66" s="146"/>
      <c r="BP66" s="103"/>
      <c r="BQ66" s="162"/>
    </row>
    <row r="67" spans="1:69" x14ac:dyDescent="0.2">
      <c r="A67" s="195">
        <v>41194</v>
      </c>
      <c r="B67" s="102"/>
      <c r="C67" s="101"/>
      <c r="D67" s="102"/>
      <c r="E67" s="101"/>
      <c r="F67" s="113"/>
      <c r="G67" s="101"/>
      <c r="H67" s="101"/>
      <c r="I67" s="102"/>
      <c r="J67" s="182"/>
      <c r="K67" s="101"/>
      <c r="L67" s="102"/>
      <c r="M67" s="182"/>
      <c r="N67" s="101"/>
      <c r="O67" s="192"/>
      <c r="P67" s="104"/>
      <c r="Q67" s="105"/>
      <c r="R67" s="100"/>
      <c r="S67" s="101"/>
      <c r="T67" s="101"/>
      <c r="U67" s="102"/>
      <c r="V67" s="101"/>
      <c r="W67" s="101"/>
      <c r="X67" s="103"/>
      <c r="Y67" s="104"/>
      <c r="Z67" s="105"/>
      <c r="AA67" s="100"/>
      <c r="AB67" s="101"/>
      <c r="AC67" s="101"/>
      <c r="AD67" s="102"/>
      <c r="AE67" s="101"/>
      <c r="AF67" s="101"/>
      <c r="AG67" s="102"/>
      <c r="AH67" s="101"/>
      <c r="AI67" s="101"/>
      <c r="AJ67" s="102"/>
      <c r="AK67" s="101"/>
      <c r="AL67" s="101"/>
      <c r="AM67" s="103"/>
      <c r="AN67" s="103"/>
      <c r="AO67" s="106"/>
      <c r="AP67" s="132"/>
      <c r="AQ67" s="101"/>
      <c r="AR67" s="101"/>
      <c r="AS67" s="113"/>
      <c r="AT67" s="101"/>
      <c r="AU67" s="113"/>
      <c r="AV67" s="101"/>
      <c r="AW67" s="101"/>
      <c r="AX67" s="113"/>
      <c r="AY67" s="101"/>
      <c r="AZ67" s="102"/>
      <c r="BA67" s="101"/>
      <c r="BB67" s="101"/>
      <c r="BC67" s="102"/>
      <c r="BD67" s="101"/>
      <c r="BE67" s="101"/>
      <c r="BF67" s="146"/>
      <c r="BG67" s="103"/>
      <c r="BH67" s="161"/>
      <c r="BI67" s="132"/>
      <c r="BJ67" s="101"/>
      <c r="BK67" s="101"/>
      <c r="BL67" s="102"/>
      <c r="BM67" s="101"/>
      <c r="BN67" s="101"/>
      <c r="BO67" s="146"/>
      <c r="BP67" s="103"/>
      <c r="BQ67" s="162"/>
    </row>
    <row r="68" spans="1:69" x14ac:dyDescent="0.2">
      <c r="A68" s="196">
        <v>41195</v>
      </c>
      <c r="B68" s="125"/>
      <c r="C68" s="121"/>
      <c r="D68" s="125"/>
      <c r="E68" s="121"/>
      <c r="F68" s="124"/>
      <c r="G68" s="121"/>
      <c r="H68" s="121"/>
      <c r="I68" s="125"/>
      <c r="J68" s="166"/>
      <c r="K68" s="121"/>
      <c r="L68" s="125"/>
      <c r="M68" s="166"/>
      <c r="N68" s="121"/>
      <c r="O68" s="129"/>
      <c r="P68" s="130"/>
      <c r="Q68" s="105"/>
      <c r="R68" s="128"/>
      <c r="S68" s="121"/>
      <c r="T68" s="121"/>
      <c r="U68" s="125"/>
      <c r="V68" s="121"/>
      <c r="W68" s="121"/>
      <c r="X68" s="129"/>
      <c r="Y68" s="130"/>
      <c r="Z68" s="105"/>
      <c r="AA68" s="128"/>
      <c r="AB68" s="121"/>
      <c r="AC68" s="121"/>
      <c r="AD68" s="125"/>
      <c r="AE68" s="121"/>
      <c r="AF68" s="121"/>
      <c r="AG68" s="125"/>
      <c r="AH68" s="121"/>
      <c r="AI68" s="121"/>
      <c r="AJ68" s="125"/>
      <c r="AK68" s="121"/>
      <c r="AL68" s="121"/>
      <c r="AM68" s="129"/>
      <c r="AN68" s="129"/>
      <c r="AO68" s="194"/>
      <c r="AP68" s="138"/>
      <c r="AQ68" s="121"/>
      <c r="AR68" s="121"/>
      <c r="AS68" s="124"/>
      <c r="AT68" s="121"/>
      <c r="AU68" s="124"/>
      <c r="AV68" s="121"/>
      <c r="AW68" s="121"/>
      <c r="AX68" s="124"/>
      <c r="AY68" s="121"/>
      <c r="AZ68" s="125"/>
      <c r="BA68" s="121"/>
      <c r="BB68" s="121"/>
      <c r="BC68" s="125"/>
      <c r="BD68" s="121"/>
      <c r="BE68" s="121"/>
      <c r="BF68" s="129"/>
      <c r="BG68" s="129"/>
      <c r="BH68" s="161"/>
      <c r="BI68" s="138"/>
      <c r="BJ68" s="121"/>
      <c r="BK68" s="121"/>
      <c r="BL68" s="125"/>
      <c r="BM68" s="121"/>
      <c r="BN68" s="121"/>
      <c r="BO68" s="129"/>
      <c r="BP68" s="129"/>
      <c r="BQ68" s="162"/>
    </row>
    <row r="69" spans="1:69" x14ac:dyDescent="0.2">
      <c r="A69" s="196">
        <v>41196</v>
      </c>
      <c r="B69" s="125"/>
      <c r="C69" s="121"/>
      <c r="D69" s="125"/>
      <c r="E69" s="121"/>
      <c r="F69" s="124"/>
      <c r="G69" s="121"/>
      <c r="H69" s="121"/>
      <c r="I69" s="125"/>
      <c r="J69" s="121"/>
      <c r="K69" s="121"/>
      <c r="L69" s="125"/>
      <c r="M69" s="121"/>
      <c r="N69" s="121"/>
      <c r="O69" s="129"/>
      <c r="P69" s="129"/>
      <c r="Q69" s="105"/>
      <c r="R69" s="128"/>
      <c r="S69" s="121"/>
      <c r="T69" s="121"/>
      <c r="U69" s="125"/>
      <c r="V69" s="121"/>
      <c r="W69" s="121"/>
      <c r="X69" s="129"/>
      <c r="Y69" s="130"/>
      <c r="Z69" s="105"/>
      <c r="AA69" s="128"/>
      <c r="AB69" s="121"/>
      <c r="AC69" s="121"/>
      <c r="AD69" s="125"/>
      <c r="AE69" s="121"/>
      <c r="AF69" s="121"/>
      <c r="AG69" s="125"/>
      <c r="AH69" s="121"/>
      <c r="AI69" s="121"/>
      <c r="AJ69" s="125"/>
      <c r="AK69" s="121"/>
      <c r="AL69" s="121"/>
      <c r="AM69" s="129"/>
      <c r="AN69" s="129"/>
      <c r="AO69" s="194"/>
      <c r="AP69" s="138"/>
      <c r="AQ69" s="121"/>
      <c r="AR69" s="121"/>
      <c r="AS69" s="124"/>
      <c r="AT69" s="121"/>
      <c r="AU69" s="124"/>
      <c r="AV69" s="121"/>
      <c r="AW69" s="121"/>
      <c r="AX69" s="124"/>
      <c r="AY69" s="121"/>
      <c r="AZ69" s="125"/>
      <c r="BA69" s="121"/>
      <c r="BB69" s="121"/>
      <c r="BC69" s="125"/>
      <c r="BD69" s="121"/>
      <c r="BE69" s="121"/>
      <c r="BF69" s="129"/>
      <c r="BG69" s="129"/>
      <c r="BH69" s="161"/>
      <c r="BI69" s="138"/>
      <c r="BJ69" s="121"/>
      <c r="BK69" s="121"/>
      <c r="BL69" s="125"/>
      <c r="BM69" s="121"/>
      <c r="BN69" s="121"/>
      <c r="BO69" s="129"/>
      <c r="BP69" s="129"/>
      <c r="BQ69" s="162"/>
    </row>
    <row r="70" spans="1:69" x14ac:dyDescent="0.2">
      <c r="A70" s="195">
        <v>41197</v>
      </c>
      <c r="B70" s="102"/>
      <c r="C70" s="101"/>
      <c r="D70" s="102"/>
      <c r="E70" s="101"/>
      <c r="F70" s="113"/>
      <c r="G70" s="101"/>
      <c r="H70" s="101"/>
      <c r="I70" s="102"/>
      <c r="J70" s="182"/>
      <c r="K70" s="101"/>
      <c r="L70" s="102"/>
      <c r="M70" s="182"/>
      <c r="N70" s="101"/>
      <c r="O70" s="103"/>
      <c r="P70" s="104"/>
      <c r="Q70" s="105"/>
      <c r="R70" s="100"/>
      <c r="S70" s="101"/>
      <c r="T70" s="101"/>
      <c r="U70" s="102"/>
      <c r="V70" s="101"/>
      <c r="W70" s="101"/>
      <c r="X70" s="103"/>
      <c r="Y70" s="104"/>
      <c r="Z70" s="105"/>
      <c r="AA70" s="100"/>
      <c r="AB70" s="101"/>
      <c r="AC70" s="101"/>
      <c r="AD70" s="102"/>
      <c r="AE70" s="101"/>
      <c r="AF70" s="101"/>
      <c r="AG70" s="102"/>
      <c r="AH70" s="101"/>
      <c r="AI70" s="101"/>
      <c r="AJ70" s="102"/>
      <c r="AK70" s="101"/>
      <c r="AL70" s="101"/>
      <c r="AM70" s="103"/>
      <c r="AN70" s="103"/>
      <c r="AO70" s="106"/>
      <c r="AP70" s="132"/>
      <c r="AQ70" s="101"/>
      <c r="AR70" s="101"/>
      <c r="AS70" s="113"/>
      <c r="AT70" s="101"/>
      <c r="AU70" s="113"/>
      <c r="AV70" s="101"/>
      <c r="AW70" s="101"/>
      <c r="AX70" s="113"/>
      <c r="AY70" s="101"/>
      <c r="AZ70" s="102"/>
      <c r="BA70" s="101"/>
      <c r="BB70" s="101"/>
      <c r="BC70" s="102"/>
      <c r="BD70" s="101"/>
      <c r="BE70" s="101"/>
      <c r="BF70" s="146"/>
      <c r="BG70" s="103"/>
      <c r="BH70" s="161"/>
      <c r="BI70" s="132"/>
      <c r="BJ70" s="101"/>
      <c r="BK70" s="101"/>
      <c r="BL70" s="102"/>
      <c r="BM70" s="101"/>
      <c r="BN70" s="101"/>
      <c r="BO70" s="146"/>
      <c r="BP70" s="103"/>
      <c r="BQ70" s="162"/>
    </row>
    <row r="71" spans="1:69" x14ac:dyDescent="0.2">
      <c r="A71" s="195">
        <v>41198</v>
      </c>
      <c r="B71" s="102"/>
      <c r="C71" s="101"/>
      <c r="D71" s="102"/>
      <c r="E71" s="101"/>
      <c r="F71" s="113"/>
      <c r="G71" s="101"/>
      <c r="H71" s="101"/>
      <c r="I71" s="102"/>
      <c r="J71" s="182"/>
      <c r="K71" s="101"/>
      <c r="L71" s="102"/>
      <c r="M71" s="182"/>
      <c r="N71" s="101"/>
      <c r="O71" s="103"/>
      <c r="P71" s="104"/>
      <c r="Q71" s="105"/>
      <c r="R71" s="100"/>
      <c r="S71" s="101"/>
      <c r="T71" s="101"/>
      <c r="U71" s="102"/>
      <c r="V71" s="101"/>
      <c r="W71" s="101"/>
      <c r="X71" s="103"/>
      <c r="Y71" s="104"/>
      <c r="Z71" s="105"/>
      <c r="AA71" s="100"/>
      <c r="AB71" s="101"/>
      <c r="AC71" s="101"/>
      <c r="AD71" s="102"/>
      <c r="AE71" s="101"/>
      <c r="AF71" s="101"/>
      <c r="AG71" s="102"/>
      <c r="AH71" s="101"/>
      <c r="AI71" s="101"/>
      <c r="AJ71" s="102"/>
      <c r="AK71" s="101"/>
      <c r="AL71" s="101"/>
      <c r="AM71" s="103"/>
      <c r="AN71" s="103"/>
      <c r="AO71" s="106"/>
      <c r="AP71" s="132"/>
      <c r="AQ71" s="182"/>
      <c r="AR71" s="182"/>
      <c r="AS71" s="113"/>
      <c r="AT71" s="182"/>
      <c r="AU71" s="113"/>
      <c r="AV71" s="182"/>
      <c r="AW71" s="182"/>
      <c r="AX71" s="113"/>
      <c r="AY71" s="182"/>
      <c r="AZ71" s="102"/>
      <c r="BA71" s="101"/>
      <c r="BB71" s="101"/>
      <c r="BC71" s="102"/>
      <c r="BD71" s="101"/>
      <c r="BE71" s="101"/>
      <c r="BF71" s="146"/>
      <c r="BG71" s="103"/>
      <c r="BH71" s="161"/>
      <c r="BI71" s="132"/>
      <c r="BJ71" s="182"/>
      <c r="BK71" s="182"/>
      <c r="BL71" s="102"/>
      <c r="BM71" s="101"/>
      <c r="BN71" s="101"/>
      <c r="BO71" s="146"/>
      <c r="BP71" s="103"/>
      <c r="BQ71" s="162"/>
    </row>
    <row r="72" spans="1:69" x14ac:dyDescent="0.2">
      <c r="A72" s="195">
        <v>41199</v>
      </c>
      <c r="B72" s="102"/>
      <c r="C72" s="101"/>
      <c r="D72" s="102"/>
      <c r="E72" s="101"/>
      <c r="F72" s="113"/>
      <c r="G72" s="101"/>
      <c r="H72" s="101"/>
      <c r="I72" s="102"/>
      <c r="J72" s="182"/>
      <c r="K72" s="101"/>
      <c r="L72" s="102"/>
      <c r="M72" s="182"/>
      <c r="N72" s="101"/>
      <c r="O72" s="103"/>
      <c r="P72" s="104"/>
      <c r="Q72" s="116"/>
      <c r="R72" s="100"/>
      <c r="S72" s="101"/>
      <c r="T72" s="101"/>
      <c r="U72" s="102"/>
      <c r="V72" s="101"/>
      <c r="W72" s="101"/>
      <c r="X72" s="103"/>
      <c r="Y72" s="104"/>
      <c r="Z72" s="105"/>
      <c r="AA72" s="100"/>
      <c r="AB72" s="101"/>
      <c r="AC72" s="101"/>
      <c r="AD72" s="102"/>
      <c r="AE72" s="101"/>
      <c r="AF72" s="101"/>
      <c r="AG72" s="102"/>
      <c r="AH72" s="101"/>
      <c r="AI72" s="101"/>
      <c r="AJ72" s="102"/>
      <c r="AK72" s="101"/>
      <c r="AL72" s="101"/>
      <c r="AM72" s="103"/>
      <c r="AN72" s="103"/>
      <c r="AO72" s="106"/>
      <c r="AP72" s="132"/>
      <c r="AQ72" s="101"/>
      <c r="AR72" s="101"/>
      <c r="AS72" s="113"/>
      <c r="AT72" s="101"/>
      <c r="AU72" s="113"/>
      <c r="AV72" s="101"/>
      <c r="AW72" s="101"/>
      <c r="AX72" s="113"/>
      <c r="AY72" s="101"/>
      <c r="AZ72" s="102"/>
      <c r="BA72" s="101"/>
      <c r="BB72" s="101"/>
      <c r="BC72" s="102"/>
      <c r="BD72" s="101"/>
      <c r="BE72" s="101"/>
      <c r="BF72" s="103"/>
      <c r="BG72" s="103"/>
      <c r="BH72" s="161"/>
      <c r="BI72" s="132"/>
      <c r="BJ72" s="101"/>
      <c r="BK72" s="101"/>
      <c r="BL72" s="102"/>
      <c r="BM72" s="101"/>
      <c r="BN72" s="101"/>
      <c r="BO72" s="103"/>
      <c r="BP72" s="103"/>
      <c r="BQ72" s="162"/>
    </row>
    <row r="73" spans="1:69" x14ac:dyDescent="0.2">
      <c r="A73" s="195">
        <v>41200</v>
      </c>
      <c r="B73" s="143"/>
      <c r="C73" s="101"/>
      <c r="D73" s="143"/>
      <c r="E73" s="144"/>
      <c r="F73" s="145"/>
      <c r="G73" s="101"/>
      <c r="H73" s="144"/>
      <c r="I73" s="102"/>
      <c r="J73" s="182"/>
      <c r="K73" s="101"/>
      <c r="L73" s="102"/>
      <c r="M73" s="182"/>
      <c r="N73" s="101"/>
      <c r="O73" s="103"/>
      <c r="P73" s="147"/>
      <c r="Q73" s="191"/>
      <c r="R73" s="100"/>
      <c r="S73" s="101"/>
      <c r="T73" s="101"/>
      <c r="U73" s="102"/>
      <c r="V73" s="101"/>
      <c r="W73" s="101"/>
      <c r="X73" s="103"/>
      <c r="Y73" s="104"/>
      <c r="Z73" s="105"/>
      <c r="AA73" s="100"/>
      <c r="AB73" s="101"/>
      <c r="AC73" s="101"/>
      <c r="AD73" s="102"/>
      <c r="AE73" s="101"/>
      <c r="AF73" s="101"/>
      <c r="AG73" s="102"/>
      <c r="AH73" s="101"/>
      <c r="AI73" s="101"/>
      <c r="AJ73" s="102"/>
      <c r="AK73" s="101"/>
      <c r="AL73" s="101"/>
      <c r="AM73" s="103"/>
      <c r="AN73" s="103"/>
      <c r="AO73" s="106"/>
      <c r="AP73" s="132"/>
      <c r="AQ73" s="144"/>
      <c r="AR73" s="144"/>
      <c r="AS73" s="113"/>
      <c r="AT73" s="144"/>
      <c r="AU73" s="113"/>
      <c r="AV73" s="144"/>
      <c r="AW73" s="144"/>
      <c r="AX73" s="113"/>
      <c r="AY73" s="144"/>
      <c r="AZ73" s="102"/>
      <c r="BA73" s="101"/>
      <c r="BB73" s="101"/>
      <c r="BC73" s="102"/>
      <c r="BD73" s="101"/>
      <c r="BE73" s="101"/>
      <c r="BF73" s="146"/>
      <c r="BG73" s="103"/>
      <c r="BH73" s="161"/>
      <c r="BI73" s="132"/>
      <c r="BJ73" s="144"/>
      <c r="BK73" s="144"/>
      <c r="BL73" s="102"/>
      <c r="BM73" s="101"/>
      <c r="BN73" s="101"/>
      <c r="BO73" s="146"/>
      <c r="BP73" s="103"/>
      <c r="BQ73" s="162"/>
    </row>
    <row r="74" spans="1:69" x14ac:dyDescent="0.2">
      <c r="A74" s="195">
        <v>41201</v>
      </c>
      <c r="B74" s="102"/>
      <c r="C74" s="101"/>
      <c r="D74" s="102"/>
      <c r="E74" s="101"/>
      <c r="F74" s="113"/>
      <c r="G74" s="101"/>
      <c r="H74" s="101"/>
      <c r="I74" s="102"/>
      <c r="J74" s="182"/>
      <c r="K74" s="101"/>
      <c r="L74" s="102"/>
      <c r="M74" s="182"/>
      <c r="N74" s="101"/>
      <c r="O74" s="103"/>
      <c r="P74" s="104"/>
      <c r="Q74" s="105"/>
      <c r="R74" s="100"/>
      <c r="S74" s="101"/>
      <c r="T74" s="101"/>
      <c r="U74" s="102"/>
      <c r="V74" s="101"/>
      <c r="W74" s="101"/>
      <c r="X74" s="103"/>
      <c r="Y74" s="104"/>
      <c r="Z74" s="105"/>
      <c r="AA74" s="100"/>
      <c r="AB74" s="101"/>
      <c r="AC74" s="101"/>
      <c r="AD74" s="102"/>
      <c r="AE74" s="101"/>
      <c r="AF74" s="101"/>
      <c r="AG74" s="102"/>
      <c r="AH74" s="101"/>
      <c r="AI74" s="101"/>
      <c r="AJ74" s="102"/>
      <c r="AK74" s="101"/>
      <c r="AL74" s="101"/>
      <c r="AM74" s="103"/>
      <c r="AN74" s="103"/>
      <c r="AO74" s="106"/>
      <c r="AP74" s="132"/>
      <c r="AQ74" s="101"/>
      <c r="AR74" s="101"/>
      <c r="AS74" s="113"/>
      <c r="AT74" s="101"/>
      <c r="AU74" s="113"/>
      <c r="AV74" s="101"/>
      <c r="AW74" s="101"/>
      <c r="AX74" s="113"/>
      <c r="AY74" s="101"/>
      <c r="AZ74" s="102"/>
      <c r="BA74" s="101"/>
      <c r="BB74" s="101"/>
      <c r="BC74" s="102"/>
      <c r="BD74" s="101"/>
      <c r="BE74" s="101"/>
      <c r="BF74" s="146"/>
      <c r="BG74" s="103"/>
      <c r="BH74" s="161"/>
      <c r="BI74" s="132"/>
      <c r="BJ74" s="101"/>
      <c r="BK74" s="101"/>
      <c r="BL74" s="102"/>
      <c r="BM74" s="101"/>
      <c r="BN74" s="101"/>
      <c r="BO74" s="146"/>
      <c r="BP74" s="103"/>
      <c r="BQ74" s="162"/>
    </row>
    <row r="75" spans="1:69" x14ac:dyDescent="0.2">
      <c r="A75" s="196">
        <v>41202</v>
      </c>
      <c r="B75" s="125"/>
      <c r="C75" s="121"/>
      <c r="D75" s="125"/>
      <c r="E75" s="121"/>
      <c r="F75" s="124"/>
      <c r="G75" s="121"/>
      <c r="H75" s="121"/>
      <c r="I75" s="125"/>
      <c r="J75" s="166"/>
      <c r="K75" s="121"/>
      <c r="L75" s="125"/>
      <c r="M75" s="166"/>
      <c r="N75" s="121"/>
      <c r="O75" s="129"/>
      <c r="P75" s="130"/>
      <c r="Q75" s="105"/>
      <c r="R75" s="128"/>
      <c r="S75" s="121"/>
      <c r="T75" s="121"/>
      <c r="U75" s="125"/>
      <c r="V75" s="121"/>
      <c r="W75" s="121"/>
      <c r="X75" s="129"/>
      <c r="Y75" s="130"/>
      <c r="Z75" s="105"/>
      <c r="AA75" s="128"/>
      <c r="AB75" s="121"/>
      <c r="AC75" s="121"/>
      <c r="AD75" s="125"/>
      <c r="AE75" s="121"/>
      <c r="AF75" s="121"/>
      <c r="AG75" s="125"/>
      <c r="AH75" s="121"/>
      <c r="AI75" s="121"/>
      <c r="AJ75" s="125"/>
      <c r="AK75" s="121"/>
      <c r="AL75" s="121"/>
      <c r="AM75" s="129"/>
      <c r="AN75" s="129"/>
      <c r="AO75" s="194"/>
      <c r="AP75" s="138"/>
      <c r="AQ75" s="121"/>
      <c r="AR75" s="121"/>
      <c r="AS75" s="124"/>
      <c r="AT75" s="121"/>
      <c r="AU75" s="124"/>
      <c r="AV75" s="121"/>
      <c r="AW75" s="121"/>
      <c r="AX75" s="124"/>
      <c r="AY75" s="121"/>
      <c r="AZ75" s="125"/>
      <c r="BA75" s="121"/>
      <c r="BB75" s="121"/>
      <c r="BC75" s="125"/>
      <c r="BD75" s="121"/>
      <c r="BE75" s="121"/>
      <c r="BF75" s="129"/>
      <c r="BG75" s="129"/>
      <c r="BH75" s="161"/>
      <c r="BI75" s="138"/>
      <c r="BJ75" s="121"/>
      <c r="BK75" s="121"/>
      <c r="BL75" s="125"/>
      <c r="BM75" s="121"/>
      <c r="BN75" s="121"/>
      <c r="BO75" s="129"/>
      <c r="BP75" s="129"/>
      <c r="BQ75" s="162"/>
    </row>
    <row r="76" spans="1:69" x14ac:dyDescent="0.2">
      <c r="A76" s="196">
        <v>41203</v>
      </c>
      <c r="B76" s="125"/>
      <c r="C76" s="121"/>
      <c r="D76" s="125"/>
      <c r="E76" s="121"/>
      <c r="F76" s="124"/>
      <c r="G76" s="121"/>
      <c r="H76" s="121"/>
      <c r="I76" s="125"/>
      <c r="J76" s="121"/>
      <c r="K76" s="121"/>
      <c r="L76" s="125"/>
      <c r="M76" s="121"/>
      <c r="N76" s="121"/>
      <c r="O76" s="129"/>
      <c r="P76" s="129"/>
      <c r="Q76" s="105"/>
      <c r="R76" s="128"/>
      <c r="S76" s="121"/>
      <c r="T76" s="121"/>
      <c r="U76" s="125"/>
      <c r="V76" s="121"/>
      <c r="W76" s="121"/>
      <c r="X76" s="129"/>
      <c r="Y76" s="130"/>
      <c r="Z76" s="105"/>
      <c r="AA76" s="128"/>
      <c r="AB76" s="121"/>
      <c r="AC76" s="121"/>
      <c r="AD76" s="125"/>
      <c r="AE76" s="121"/>
      <c r="AF76" s="121"/>
      <c r="AG76" s="125"/>
      <c r="AH76" s="121"/>
      <c r="AI76" s="121"/>
      <c r="AJ76" s="125"/>
      <c r="AK76" s="121"/>
      <c r="AL76" s="121"/>
      <c r="AM76" s="129"/>
      <c r="AN76" s="129"/>
      <c r="AO76" s="194"/>
      <c r="AP76" s="138"/>
      <c r="AQ76" s="121"/>
      <c r="AR76" s="121"/>
      <c r="AS76" s="124"/>
      <c r="AT76" s="121"/>
      <c r="AU76" s="124"/>
      <c r="AV76" s="121"/>
      <c r="AW76" s="121"/>
      <c r="AX76" s="124"/>
      <c r="AY76" s="121"/>
      <c r="AZ76" s="125"/>
      <c r="BA76" s="121"/>
      <c r="BB76" s="121"/>
      <c r="BC76" s="125"/>
      <c r="BD76" s="121"/>
      <c r="BE76" s="121"/>
      <c r="BF76" s="129"/>
      <c r="BG76" s="129"/>
      <c r="BH76" s="161"/>
      <c r="BI76" s="138"/>
      <c r="BJ76" s="121"/>
      <c r="BK76" s="121"/>
      <c r="BL76" s="125"/>
      <c r="BM76" s="121"/>
      <c r="BN76" s="121"/>
      <c r="BO76" s="129"/>
      <c r="BP76" s="129"/>
      <c r="BQ76" s="162"/>
    </row>
    <row r="77" spans="1:69" x14ac:dyDescent="0.2">
      <c r="A77" s="195">
        <v>41204</v>
      </c>
      <c r="B77" s="102"/>
      <c r="C77" s="101"/>
      <c r="D77" s="102"/>
      <c r="E77" s="101"/>
      <c r="F77" s="113"/>
      <c r="G77" s="101"/>
      <c r="H77" s="101"/>
      <c r="I77" s="102"/>
      <c r="J77" s="182"/>
      <c r="K77" s="101"/>
      <c r="L77" s="102"/>
      <c r="M77" s="182"/>
      <c r="N77" s="101"/>
      <c r="O77" s="192"/>
      <c r="P77" s="104"/>
      <c r="Q77" s="105"/>
      <c r="R77" s="100"/>
      <c r="S77" s="101"/>
      <c r="T77" s="101"/>
      <c r="U77" s="102"/>
      <c r="V77" s="101"/>
      <c r="W77" s="101"/>
      <c r="X77" s="103"/>
      <c r="Y77" s="104"/>
      <c r="Z77" s="105"/>
      <c r="AA77" s="100"/>
      <c r="AB77" s="101"/>
      <c r="AC77" s="101"/>
      <c r="AD77" s="102"/>
      <c r="AE77" s="101"/>
      <c r="AF77" s="101"/>
      <c r="AG77" s="102"/>
      <c r="AH77" s="101"/>
      <c r="AI77" s="101"/>
      <c r="AJ77" s="102"/>
      <c r="AK77" s="101"/>
      <c r="AL77" s="101"/>
      <c r="AM77" s="103"/>
      <c r="AN77" s="103"/>
      <c r="AO77" s="106"/>
      <c r="AP77" s="132"/>
      <c r="AQ77" s="101"/>
      <c r="AR77" s="101"/>
      <c r="AS77" s="113"/>
      <c r="AT77" s="101"/>
      <c r="AU77" s="113"/>
      <c r="AV77" s="101"/>
      <c r="AW77" s="101"/>
      <c r="AX77" s="113"/>
      <c r="AY77" s="101"/>
      <c r="AZ77" s="102"/>
      <c r="BA77" s="101"/>
      <c r="BB77" s="101"/>
      <c r="BC77" s="102"/>
      <c r="BD77" s="101"/>
      <c r="BE77" s="101"/>
      <c r="BF77" s="146"/>
      <c r="BG77" s="103"/>
      <c r="BH77" s="161"/>
      <c r="BI77" s="132"/>
      <c r="BJ77" s="101"/>
      <c r="BK77" s="101"/>
      <c r="BL77" s="102"/>
      <c r="BM77" s="101"/>
      <c r="BN77" s="101"/>
      <c r="BO77" s="146"/>
      <c r="BP77" s="103"/>
      <c r="BQ77" s="162"/>
    </row>
    <row r="78" spans="1:69" x14ac:dyDescent="0.2">
      <c r="A78" s="195">
        <v>41205</v>
      </c>
      <c r="B78" s="102"/>
      <c r="C78" s="101"/>
      <c r="D78" s="102"/>
      <c r="E78" s="101"/>
      <c r="F78" s="113"/>
      <c r="G78" s="101"/>
      <c r="H78" s="101"/>
      <c r="I78" s="102"/>
      <c r="J78" s="182"/>
      <c r="K78" s="101"/>
      <c r="L78" s="102"/>
      <c r="M78" s="182"/>
      <c r="N78" s="101"/>
      <c r="O78" s="192"/>
      <c r="P78" s="104"/>
      <c r="Q78" s="105"/>
      <c r="R78" s="100"/>
      <c r="S78" s="101"/>
      <c r="T78" s="101"/>
      <c r="U78" s="102"/>
      <c r="V78" s="101"/>
      <c r="W78" s="101"/>
      <c r="X78" s="103"/>
      <c r="Y78" s="104"/>
      <c r="Z78" s="105"/>
      <c r="AA78" s="100"/>
      <c r="AB78" s="101"/>
      <c r="AC78" s="101"/>
      <c r="AD78" s="102"/>
      <c r="AE78" s="101"/>
      <c r="AF78" s="101"/>
      <c r="AG78" s="102"/>
      <c r="AH78" s="101"/>
      <c r="AI78" s="101"/>
      <c r="AJ78" s="102"/>
      <c r="AK78" s="101"/>
      <c r="AL78" s="101"/>
      <c r="AM78" s="103"/>
      <c r="AN78" s="103"/>
      <c r="AO78" s="106"/>
      <c r="AP78" s="132"/>
      <c r="AQ78" s="182"/>
      <c r="AR78" s="182"/>
      <c r="AS78" s="113"/>
      <c r="AT78" s="182"/>
      <c r="AU78" s="113"/>
      <c r="AV78" s="182"/>
      <c r="AW78" s="182"/>
      <c r="AX78" s="113"/>
      <c r="AY78" s="182"/>
      <c r="AZ78" s="102"/>
      <c r="BA78" s="101"/>
      <c r="BB78" s="101"/>
      <c r="BC78" s="102"/>
      <c r="BD78" s="101"/>
      <c r="BE78" s="101"/>
      <c r="BF78" s="146"/>
      <c r="BG78" s="103"/>
      <c r="BH78" s="161"/>
      <c r="BI78" s="132"/>
      <c r="BJ78" s="182"/>
      <c r="BK78" s="182"/>
      <c r="BL78" s="102"/>
      <c r="BM78" s="101"/>
      <c r="BN78" s="101"/>
      <c r="BO78" s="146"/>
      <c r="BP78" s="103"/>
      <c r="BQ78" s="162"/>
    </row>
    <row r="79" spans="1:69" x14ac:dyDescent="0.2">
      <c r="A79" s="195">
        <v>41206</v>
      </c>
      <c r="B79" s="102"/>
      <c r="C79" s="101"/>
      <c r="D79" s="102"/>
      <c r="E79" s="101"/>
      <c r="F79" s="113"/>
      <c r="G79" s="101"/>
      <c r="H79" s="101"/>
      <c r="I79" s="102"/>
      <c r="J79" s="182"/>
      <c r="K79" s="101"/>
      <c r="L79" s="102"/>
      <c r="M79" s="182"/>
      <c r="N79" s="101"/>
      <c r="O79" s="192"/>
      <c r="P79" s="104"/>
      <c r="Q79" s="116"/>
      <c r="R79" s="100"/>
      <c r="S79" s="101"/>
      <c r="T79" s="101"/>
      <c r="U79" s="102"/>
      <c r="V79" s="101"/>
      <c r="W79" s="101"/>
      <c r="X79" s="103"/>
      <c r="Y79" s="104"/>
      <c r="Z79" s="105"/>
      <c r="AA79" s="100"/>
      <c r="AB79" s="101"/>
      <c r="AC79" s="101"/>
      <c r="AD79" s="102"/>
      <c r="AE79" s="101"/>
      <c r="AF79" s="101"/>
      <c r="AG79" s="102"/>
      <c r="AH79" s="101"/>
      <c r="AI79" s="101"/>
      <c r="AJ79" s="102"/>
      <c r="AK79" s="101"/>
      <c r="AL79" s="101"/>
      <c r="AM79" s="103"/>
      <c r="AN79" s="103"/>
      <c r="AO79" s="106"/>
      <c r="AP79" s="132"/>
      <c r="AQ79" s="101"/>
      <c r="AR79" s="101"/>
      <c r="AS79" s="113"/>
      <c r="AT79" s="101"/>
      <c r="AU79" s="113"/>
      <c r="AV79" s="101"/>
      <c r="AW79" s="101"/>
      <c r="AX79" s="113"/>
      <c r="AY79" s="101"/>
      <c r="AZ79" s="102"/>
      <c r="BA79" s="101"/>
      <c r="BB79" s="101"/>
      <c r="BC79" s="102"/>
      <c r="BD79" s="101"/>
      <c r="BE79" s="101"/>
      <c r="BF79" s="103"/>
      <c r="BG79" s="103"/>
      <c r="BH79" s="161"/>
      <c r="BI79" s="132"/>
      <c r="BJ79" s="101"/>
      <c r="BK79" s="101"/>
      <c r="BL79" s="102"/>
      <c r="BM79" s="101"/>
      <c r="BN79" s="101"/>
      <c r="BO79" s="103"/>
      <c r="BP79" s="103"/>
      <c r="BQ79" s="162"/>
    </row>
    <row r="80" spans="1:69" x14ac:dyDescent="0.2">
      <c r="A80" s="195">
        <v>41207</v>
      </c>
      <c r="B80" s="143"/>
      <c r="C80" s="101"/>
      <c r="D80" s="143"/>
      <c r="E80" s="144"/>
      <c r="F80" s="145"/>
      <c r="G80" s="101"/>
      <c r="H80" s="144"/>
      <c r="I80" s="102"/>
      <c r="J80" s="182"/>
      <c r="K80" s="101"/>
      <c r="L80" s="102"/>
      <c r="M80" s="182"/>
      <c r="N80" s="101"/>
      <c r="O80" s="192"/>
      <c r="P80" s="147"/>
      <c r="Q80" s="191"/>
      <c r="R80" s="100"/>
      <c r="S80" s="101"/>
      <c r="T80" s="101"/>
      <c r="U80" s="102"/>
      <c r="V80" s="101"/>
      <c r="W80" s="101"/>
      <c r="X80" s="103"/>
      <c r="Y80" s="104"/>
      <c r="Z80" s="105"/>
      <c r="AA80" s="100"/>
      <c r="AB80" s="101"/>
      <c r="AC80" s="101"/>
      <c r="AD80" s="102"/>
      <c r="AE80" s="101"/>
      <c r="AF80" s="101"/>
      <c r="AG80" s="102"/>
      <c r="AH80" s="101"/>
      <c r="AI80" s="101"/>
      <c r="AJ80" s="102"/>
      <c r="AK80" s="101"/>
      <c r="AL80" s="101"/>
      <c r="AM80" s="103"/>
      <c r="AN80" s="103"/>
      <c r="AO80" s="106"/>
      <c r="AP80" s="132"/>
      <c r="AQ80" s="144"/>
      <c r="AR80" s="144"/>
      <c r="AS80" s="113"/>
      <c r="AT80" s="144"/>
      <c r="AU80" s="113"/>
      <c r="AV80" s="144"/>
      <c r="AW80" s="144"/>
      <c r="AX80" s="113"/>
      <c r="AY80" s="144"/>
      <c r="AZ80" s="102"/>
      <c r="BA80" s="101"/>
      <c r="BB80" s="101"/>
      <c r="BC80" s="102"/>
      <c r="BD80" s="101"/>
      <c r="BE80" s="101"/>
      <c r="BF80" s="146"/>
      <c r="BG80" s="197"/>
      <c r="BH80" s="161"/>
      <c r="BI80" s="132"/>
      <c r="BJ80" s="144"/>
      <c r="BK80" s="144"/>
      <c r="BL80" s="102"/>
      <c r="BM80" s="101"/>
      <c r="BN80" s="101"/>
      <c r="BO80" s="146"/>
      <c r="BP80" s="197"/>
      <c r="BQ80" s="162"/>
    </row>
    <row r="81" spans="1:69" x14ac:dyDescent="0.2">
      <c r="A81" s="195">
        <v>41208</v>
      </c>
      <c r="B81" s="102"/>
      <c r="C81" s="101"/>
      <c r="D81" s="102"/>
      <c r="E81" s="101"/>
      <c r="F81" s="113"/>
      <c r="G81" s="101"/>
      <c r="H81" s="101"/>
      <c r="I81" s="102"/>
      <c r="J81" s="182"/>
      <c r="K81" s="101"/>
      <c r="L81" s="102"/>
      <c r="M81" s="182"/>
      <c r="N81" s="101"/>
      <c r="O81" s="192"/>
      <c r="P81" s="104"/>
      <c r="Q81" s="105"/>
      <c r="R81" s="100"/>
      <c r="S81" s="101"/>
      <c r="T81" s="101"/>
      <c r="U81" s="102"/>
      <c r="V81" s="101"/>
      <c r="W81" s="101"/>
      <c r="X81" s="103"/>
      <c r="Y81" s="104"/>
      <c r="Z81" s="105"/>
      <c r="AA81" s="100"/>
      <c r="AB81" s="101"/>
      <c r="AC81" s="101"/>
      <c r="AD81" s="102"/>
      <c r="AE81" s="101"/>
      <c r="AF81" s="101"/>
      <c r="AG81" s="102"/>
      <c r="AH81" s="101"/>
      <c r="AI81" s="101"/>
      <c r="AJ81" s="102"/>
      <c r="AK81" s="101"/>
      <c r="AL81" s="101"/>
      <c r="AM81" s="103"/>
      <c r="AN81" s="103"/>
      <c r="AO81" s="106"/>
      <c r="AP81" s="132"/>
      <c r="AQ81" s="101"/>
      <c r="AR81" s="101"/>
      <c r="AS81" s="113"/>
      <c r="AT81" s="101"/>
      <c r="AU81" s="113"/>
      <c r="AV81" s="101"/>
      <c r="AW81" s="101"/>
      <c r="AX81" s="113"/>
      <c r="AY81" s="101"/>
      <c r="AZ81" s="102"/>
      <c r="BA81" s="101"/>
      <c r="BB81" s="101"/>
      <c r="BC81" s="102"/>
      <c r="BD81" s="101"/>
      <c r="BE81" s="101"/>
      <c r="BF81" s="146"/>
      <c r="BG81" s="103"/>
      <c r="BH81" s="161"/>
      <c r="BI81" s="132"/>
      <c r="BJ81" s="101"/>
      <c r="BK81" s="101"/>
      <c r="BL81" s="102"/>
      <c r="BM81" s="101"/>
      <c r="BN81" s="101"/>
      <c r="BO81" s="146"/>
      <c r="BP81" s="103"/>
      <c r="BQ81" s="162"/>
    </row>
    <row r="82" spans="1:69" x14ac:dyDescent="0.2">
      <c r="A82" s="196">
        <v>41209</v>
      </c>
      <c r="B82" s="125"/>
      <c r="C82" s="121"/>
      <c r="D82" s="125"/>
      <c r="E82" s="121"/>
      <c r="F82" s="124"/>
      <c r="G82" s="121"/>
      <c r="H82" s="121"/>
      <c r="I82" s="125"/>
      <c r="J82" s="166"/>
      <c r="K82" s="121"/>
      <c r="L82" s="125"/>
      <c r="M82" s="166"/>
      <c r="N82" s="121"/>
      <c r="O82" s="192"/>
      <c r="P82" s="130"/>
      <c r="Q82" s="105"/>
      <c r="R82" s="128"/>
      <c r="S82" s="121"/>
      <c r="T82" s="121"/>
      <c r="U82" s="125"/>
      <c r="V82" s="121"/>
      <c r="W82" s="121"/>
      <c r="X82" s="129"/>
      <c r="Y82" s="130"/>
      <c r="Z82" s="105"/>
      <c r="AA82" s="128"/>
      <c r="AB82" s="121"/>
      <c r="AC82" s="121"/>
      <c r="AD82" s="125"/>
      <c r="AE82" s="121"/>
      <c r="AF82" s="121"/>
      <c r="AG82" s="125"/>
      <c r="AH82" s="121"/>
      <c r="AI82" s="121"/>
      <c r="AJ82" s="125"/>
      <c r="AK82" s="121"/>
      <c r="AL82" s="121"/>
      <c r="AM82" s="129"/>
      <c r="AN82" s="129"/>
      <c r="AO82" s="194"/>
      <c r="AP82" s="138"/>
      <c r="AQ82" s="121"/>
      <c r="AR82" s="121"/>
      <c r="AS82" s="124"/>
      <c r="AT82" s="121"/>
      <c r="AU82" s="124"/>
      <c r="AV82" s="121"/>
      <c r="AW82" s="121"/>
      <c r="AX82" s="124"/>
      <c r="AY82" s="121"/>
      <c r="AZ82" s="125"/>
      <c r="BA82" s="121"/>
      <c r="BB82" s="121"/>
      <c r="BC82" s="125"/>
      <c r="BD82" s="121"/>
      <c r="BE82" s="121"/>
      <c r="BF82" s="129"/>
      <c r="BG82" s="129"/>
      <c r="BH82" s="161"/>
      <c r="BI82" s="138"/>
      <c r="BJ82" s="121"/>
      <c r="BK82" s="121"/>
      <c r="BL82" s="125"/>
      <c r="BM82" s="121"/>
      <c r="BN82" s="121"/>
      <c r="BO82" s="129"/>
      <c r="BP82" s="129"/>
      <c r="BQ82" s="162"/>
    </row>
    <row r="83" spans="1:69" x14ac:dyDescent="0.2">
      <c r="A83" s="196">
        <v>41210</v>
      </c>
      <c r="B83" s="125"/>
      <c r="C83" s="121"/>
      <c r="D83" s="125"/>
      <c r="E83" s="121"/>
      <c r="F83" s="124"/>
      <c r="G83" s="121"/>
      <c r="H83" s="121"/>
      <c r="I83" s="125"/>
      <c r="J83" s="121"/>
      <c r="K83" s="121"/>
      <c r="L83" s="125"/>
      <c r="M83" s="121"/>
      <c r="N83" s="121"/>
      <c r="O83" s="129"/>
      <c r="P83" s="129"/>
      <c r="Q83" s="105"/>
      <c r="R83" s="128"/>
      <c r="S83" s="121"/>
      <c r="T83" s="121"/>
      <c r="U83" s="125"/>
      <c r="V83" s="121"/>
      <c r="W83" s="121"/>
      <c r="X83" s="129"/>
      <c r="Y83" s="130"/>
      <c r="Z83" s="105"/>
      <c r="AA83" s="128"/>
      <c r="AB83" s="121"/>
      <c r="AC83" s="121"/>
      <c r="AD83" s="125"/>
      <c r="AE83" s="121"/>
      <c r="AF83" s="121"/>
      <c r="AG83" s="125"/>
      <c r="AH83" s="121"/>
      <c r="AI83" s="121"/>
      <c r="AJ83" s="125"/>
      <c r="AK83" s="121"/>
      <c r="AL83" s="121"/>
      <c r="AM83" s="129"/>
      <c r="AN83" s="129"/>
      <c r="AO83" s="194"/>
      <c r="AP83" s="138"/>
      <c r="AQ83" s="121"/>
      <c r="AR83" s="121"/>
      <c r="AS83" s="124"/>
      <c r="AT83" s="121"/>
      <c r="AU83" s="124"/>
      <c r="AV83" s="121"/>
      <c r="AW83" s="121"/>
      <c r="AX83" s="124"/>
      <c r="AY83" s="121"/>
      <c r="AZ83" s="125"/>
      <c r="BA83" s="121"/>
      <c r="BB83" s="121"/>
      <c r="BC83" s="125"/>
      <c r="BD83" s="121"/>
      <c r="BE83" s="121"/>
      <c r="BF83" s="129"/>
      <c r="BG83" s="129"/>
      <c r="BH83" s="161"/>
      <c r="BI83" s="138"/>
      <c r="BJ83" s="121"/>
      <c r="BK83" s="121"/>
      <c r="BL83" s="125"/>
      <c r="BM83" s="121"/>
      <c r="BN83" s="121"/>
      <c r="BO83" s="129"/>
      <c r="BP83" s="129"/>
      <c r="BQ83" s="162"/>
    </row>
    <row r="84" spans="1:69" x14ac:dyDescent="0.2">
      <c r="A84" s="195">
        <v>41211</v>
      </c>
      <c r="B84" s="102"/>
      <c r="C84" s="101"/>
      <c r="D84" s="102"/>
      <c r="E84" s="101"/>
      <c r="F84" s="113"/>
      <c r="G84" s="101"/>
      <c r="H84" s="101"/>
      <c r="I84" s="102"/>
      <c r="J84" s="182"/>
      <c r="K84" s="101"/>
      <c r="L84" s="102"/>
      <c r="M84" s="182"/>
      <c r="N84" s="101"/>
      <c r="O84" s="103"/>
      <c r="P84" s="104"/>
      <c r="Q84" s="105"/>
      <c r="R84" s="100"/>
      <c r="S84" s="101"/>
      <c r="T84" s="101"/>
      <c r="U84" s="102"/>
      <c r="V84" s="101"/>
      <c r="W84" s="101"/>
      <c r="X84" s="103"/>
      <c r="Y84" s="104"/>
      <c r="Z84" s="105"/>
      <c r="AA84" s="100"/>
      <c r="AB84" s="101"/>
      <c r="AC84" s="101"/>
      <c r="AD84" s="102"/>
      <c r="AE84" s="101"/>
      <c r="AF84" s="101"/>
      <c r="AG84" s="102"/>
      <c r="AH84" s="101"/>
      <c r="AI84" s="101"/>
      <c r="AJ84" s="102"/>
      <c r="AK84" s="101"/>
      <c r="AL84" s="101"/>
      <c r="AM84" s="103"/>
      <c r="AN84" s="103"/>
      <c r="AO84" s="106"/>
      <c r="AP84" s="132"/>
      <c r="AQ84" s="101"/>
      <c r="AR84" s="101"/>
      <c r="AS84" s="113"/>
      <c r="AT84" s="101"/>
      <c r="AU84" s="113"/>
      <c r="AV84" s="101"/>
      <c r="AW84" s="101"/>
      <c r="AX84" s="113"/>
      <c r="AY84" s="101"/>
      <c r="AZ84" s="102"/>
      <c r="BA84" s="101"/>
      <c r="BB84" s="101"/>
      <c r="BC84" s="102"/>
      <c r="BD84" s="101"/>
      <c r="BE84" s="101"/>
      <c r="BF84" s="146"/>
      <c r="BG84" s="103"/>
      <c r="BH84" s="161"/>
      <c r="BI84" s="132"/>
      <c r="BJ84" s="101"/>
      <c r="BK84" s="101"/>
      <c r="BL84" s="102"/>
      <c r="BM84" s="101"/>
      <c r="BN84" s="101"/>
      <c r="BO84" s="146"/>
      <c r="BP84" s="103"/>
      <c r="BQ84" s="162"/>
    </row>
    <row r="85" spans="1:69" x14ac:dyDescent="0.2">
      <c r="A85" s="195">
        <v>41212</v>
      </c>
      <c r="B85" s="102"/>
      <c r="C85" s="101"/>
      <c r="D85" s="102"/>
      <c r="E85" s="101"/>
      <c r="F85" s="113"/>
      <c r="G85" s="101"/>
      <c r="H85" s="101"/>
      <c r="I85" s="102"/>
      <c r="J85" s="182"/>
      <c r="K85" s="101"/>
      <c r="L85" s="102"/>
      <c r="M85" s="182"/>
      <c r="N85" s="101"/>
      <c r="O85" s="192"/>
      <c r="P85" s="104"/>
      <c r="Q85" s="105"/>
      <c r="R85" s="100"/>
      <c r="S85" s="101"/>
      <c r="T85" s="101"/>
      <c r="U85" s="102"/>
      <c r="V85" s="101"/>
      <c r="W85" s="101"/>
      <c r="X85" s="103"/>
      <c r="Y85" s="104"/>
      <c r="Z85" s="105"/>
      <c r="AA85" s="100"/>
      <c r="AB85" s="101"/>
      <c r="AC85" s="101"/>
      <c r="AD85" s="102"/>
      <c r="AE85" s="101"/>
      <c r="AF85" s="101"/>
      <c r="AG85" s="102"/>
      <c r="AH85" s="101"/>
      <c r="AI85" s="101"/>
      <c r="AJ85" s="102"/>
      <c r="AK85" s="101"/>
      <c r="AL85" s="101"/>
      <c r="AM85" s="103"/>
      <c r="AN85" s="103"/>
      <c r="AO85" s="106"/>
      <c r="AP85" s="132"/>
      <c r="AQ85" s="182"/>
      <c r="AR85" s="182"/>
      <c r="AS85" s="113"/>
      <c r="AT85" s="182"/>
      <c r="AU85" s="113"/>
      <c r="AV85" s="182"/>
      <c r="AW85" s="182"/>
      <c r="AX85" s="113"/>
      <c r="AY85" s="182"/>
      <c r="AZ85" s="102"/>
      <c r="BA85" s="101"/>
      <c r="BB85" s="101"/>
      <c r="BC85" s="102"/>
      <c r="BD85" s="101"/>
      <c r="BE85" s="101"/>
      <c r="BF85" s="146"/>
      <c r="BG85" s="103"/>
      <c r="BH85" s="161"/>
      <c r="BI85" s="132"/>
      <c r="BJ85" s="182"/>
      <c r="BK85" s="182"/>
      <c r="BL85" s="102"/>
      <c r="BM85" s="101"/>
      <c r="BN85" s="101"/>
      <c r="BO85" s="146"/>
      <c r="BP85" s="103"/>
      <c r="BQ85" s="162"/>
    </row>
    <row r="86" spans="1:69" x14ac:dyDescent="0.2">
      <c r="A86" s="195">
        <v>41213</v>
      </c>
      <c r="B86" s="102"/>
      <c r="C86" s="101"/>
      <c r="D86" s="102"/>
      <c r="E86" s="101"/>
      <c r="F86" s="113"/>
      <c r="G86" s="101"/>
      <c r="H86" s="101"/>
      <c r="I86" s="102"/>
      <c r="J86" s="182"/>
      <c r="K86" s="101"/>
      <c r="L86" s="102"/>
      <c r="M86" s="182"/>
      <c r="N86" s="101"/>
      <c r="O86" s="103"/>
      <c r="P86" s="104"/>
      <c r="Q86" s="116"/>
      <c r="R86" s="100"/>
      <c r="S86" s="101"/>
      <c r="T86" s="101"/>
      <c r="U86" s="102"/>
      <c r="V86" s="101"/>
      <c r="W86" s="101"/>
      <c r="X86" s="103"/>
      <c r="Y86" s="104"/>
      <c r="Z86" s="105"/>
      <c r="AA86" s="100"/>
      <c r="AB86" s="101"/>
      <c r="AC86" s="101"/>
      <c r="AD86" s="102"/>
      <c r="AE86" s="101"/>
      <c r="AF86" s="101"/>
      <c r="AG86" s="102"/>
      <c r="AH86" s="101"/>
      <c r="AI86" s="101"/>
      <c r="AJ86" s="102"/>
      <c r="AK86" s="101"/>
      <c r="AL86" s="101"/>
      <c r="AM86" s="103"/>
      <c r="AN86" s="103"/>
      <c r="AO86" s="106"/>
      <c r="AP86" s="132"/>
      <c r="AQ86" s="101"/>
      <c r="AR86" s="101"/>
      <c r="AS86" s="113"/>
      <c r="AT86" s="101"/>
      <c r="AU86" s="113"/>
      <c r="AV86" s="101"/>
      <c r="AW86" s="101"/>
      <c r="AX86" s="113"/>
      <c r="AY86" s="101"/>
      <c r="AZ86" s="102"/>
      <c r="BA86" s="101"/>
      <c r="BB86" s="101"/>
      <c r="BC86" s="102"/>
      <c r="BD86" s="101"/>
      <c r="BE86" s="101"/>
      <c r="BF86" s="103"/>
      <c r="BG86" s="103"/>
      <c r="BH86" s="161"/>
      <c r="BI86" s="132"/>
      <c r="BJ86" s="101"/>
      <c r="BK86" s="101"/>
      <c r="BL86" s="102"/>
      <c r="BM86" s="101"/>
      <c r="BN86" s="101"/>
      <c r="BO86" s="103"/>
      <c r="BP86" s="103"/>
      <c r="BQ86" s="162"/>
    </row>
    <row r="87" spans="1:69" x14ac:dyDescent="0.2">
      <c r="A87" s="195">
        <v>41214</v>
      </c>
      <c r="B87" s="143"/>
      <c r="C87" s="101"/>
      <c r="D87" s="143"/>
      <c r="E87" s="144"/>
      <c r="F87" s="145"/>
      <c r="G87" s="101"/>
      <c r="H87" s="144"/>
      <c r="I87" s="102"/>
      <c r="J87" s="182"/>
      <c r="K87" s="101"/>
      <c r="L87" s="102"/>
      <c r="M87" s="182"/>
      <c r="N87" s="101"/>
      <c r="O87" s="103"/>
      <c r="P87" s="147"/>
      <c r="Q87" s="191"/>
      <c r="R87" s="100"/>
      <c r="S87" s="101"/>
      <c r="T87" s="101"/>
      <c r="U87" s="102"/>
      <c r="V87" s="101"/>
      <c r="W87" s="101"/>
      <c r="X87" s="103"/>
      <c r="Y87" s="104"/>
      <c r="Z87" s="105"/>
      <c r="AA87" s="100"/>
      <c r="AB87" s="101"/>
      <c r="AC87" s="101"/>
      <c r="AD87" s="102"/>
      <c r="AE87" s="101"/>
      <c r="AF87" s="101"/>
      <c r="AG87" s="102"/>
      <c r="AH87" s="101"/>
      <c r="AI87" s="101"/>
      <c r="AJ87" s="102"/>
      <c r="AK87" s="101"/>
      <c r="AL87" s="101"/>
      <c r="AM87" s="103"/>
      <c r="AN87" s="103"/>
      <c r="AO87" s="106"/>
      <c r="AP87" s="132"/>
      <c r="AQ87" s="144"/>
      <c r="AR87" s="144"/>
      <c r="AS87" s="113"/>
      <c r="AT87" s="144"/>
      <c r="AU87" s="113"/>
      <c r="AV87" s="144"/>
      <c r="AW87" s="144"/>
      <c r="AX87" s="113"/>
      <c r="AY87" s="144"/>
      <c r="AZ87" s="102"/>
      <c r="BA87" s="101"/>
      <c r="BB87" s="101"/>
      <c r="BC87" s="102"/>
      <c r="BD87" s="101"/>
      <c r="BE87" s="101"/>
      <c r="BF87" s="146"/>
      <c r="BG87" s="197"/>
      <c r="BH87" s="161"/>
      <c r="BI87" s="132"/>
      <c r="BJ87" s="144"/>
      <c r="BK87" s="144"/>
      <c r="BL87" s="102"/>
      <c r="BM87" s="101"/>
      <c r="BN87" s="101"/>
      <c r="BO87" s="146"/>
      <c r="BP87" s="197"/>
      <c r="BQ87" s="162"/>
    </row>
    <row r="88" spans="1:69" x14ac:dyDescent="0.2">
      <c r="A88" s="195">
        <v>41215</v>
      </c>
      <c r="B88" s="102"/>
      <c r="C88" s="101"/>
      <c r="D88" s="102"/>
      <c r="E88" s="101"/>
      <c r="F88" s="113"/>
      <c r="G88" s="101"/>
      <c r="H88" s="101"/>
      <c r="I88" s="102"/>
      <c r="J88" s="182"/>
      <c r="K88" s="101"/>
      <c r="L88" s="102"/>
      <c r="M88" s="182"/>
      <c r="N88" s="101"/>
      <c r="O88" s="103"/>
      <c r="P88" s="104"/>
      <c r="Q88" s="105"/>
      <c r="R88" s="100"/>
      <c r="S88" s="101"/>
      <c r="T88" s="101"/>
      <c r="U88" s="102"/>
      <c r="V88" s="101"/>
      <c r="W88" s="101"/>
      <c r="X88" s="103"/>
      <c r="Y88" s="104"/>
      <c r="Z88" s="105"/>
      <c r="AA88" s="100"/>
      <c r="AB88" s="101"/>
      <c r="AC88" s="101"/>
      <c r="AD88" s="102"/>
      <c r="AE88" s="101"/>
      <c r="AF88" s="101"/>
      <c r="AG88" s="102"/>
      <c r="AH88" s="101"/>
      <c r="AI88" s="101"/>
      <c r="AJ88" s="102"/>
      <c r="AK88" s="101"/>
      <c r="AL88" s="101"/>
      <c r="AM88" s="103"/>
      <c r="AN88" s="103"/>
      <c r="AO88" s="106"/>
      <c r="AP88" s="132"/>
      <c r="AQ88" s="101"/>
      <c r="AR88" s="101"/>
      <c r="AS88" s="113"/>
      <c r="AT88" s="101"/>
      <c r="AU88" s="113"/>
      <c r="AV88" s="101"/>
      <c r="AW88" s="101"/>
      <c r="AX88" s="113"/>
      <c r="AY88" s="101"/>
      <c r="AZ88" s="102"/>
      <c r="BA88" s="101"/>
      <c r="BB88" s="101"/>
      <c r="BC88" s="102"/>
      <c r="BD88" s="101"/>
      <c r="BE88" s="101"/>
      <c r="BF88" s="146"/>
      <c r="BG88" s="103"/>
      <c r="BH88" s="161"/>
      <c r="BI88" s="132"/>
      <c r="BJ88" s="101"/>
      <c r="BK88" s="101"/>
      <c r="BL88" s="102"/>
      <c r="BM88" s="101"/>
      <c r="BN88" s="101"/>
      <c r="BO88" s="146"/>
      <c r="BP88" s="103"/>
      <c r="BQ88" s="162"/>
    </row>
    <row r="89" spans="1:69" x14ac:dyDescent="0.2">
      <c r="A89" s="196">
        <v>41216</v>
      </c>
      <c r="B89" s="125"/>
      <c r="C89" s="121"/>
      <c r="D89" s="125"/>
      <c r="E89" s="121"/>
      <c r="F89" s="124"/>
      <c r="G89" s="121"/>
      <c r="H89" s="121"/>
      <c r="I89" s="125"/>
      <c r="J89" s="166"/>
      <c r="K89" s="121"/>
      <c r="L89" s="125"/>
      <c r="M89" s="166"/>
      <c r="N89" s="121"/>
      <c r="O89" s="129"/>
      <c r="P89" s="130"/>
      <c r="Q89" s="105"/>
      <c r="R89" s="128"/>
      <c r="S89" s="121"/>
      <c r="T89" s="121"/>
      <c r="U89" s="125"/>
      <c r="V89" s="121"/>
      <c r="W89" s="121"/>
      <c r="X89" s="129"/>
      <c r="Y89" s="130"/>
      <c r="Z89" s="105"/>
      <c r="AA89" s="128"/>
      <c r="AB89" s="121"/>
      <c r="AC89" s="121"/>
      <c r="AD89" s="125"/>
      <c r="AE89" s="121"/>
      <c r="AF89" s="121"/>
      <c r="AG89" s="125"/>
      <c r="AH89" s="121"/>
      <c r="AI89" s="121"/>
      <c r="AJ89" s="125"/>
      <c r="AK89" s="121"/>
      <c r="AL89" s="121"/>
      <c r="AM89" s="129"/>
      <c r="AN89" s="129"/>
      <c r="AO89" s="194"/>
      <c r="AP89" s="138"/>
      <c r="AQ89" s="121"/>
      <c r="AR89" s="121"/>
      <c r="AS89" s="124"/>
      <c r="AT89" s="121"/>
      <c r="AU89" s="124"/>
      <c r="AV89" s="121"/>
      <c r="AW89" s="121"/>
      <c r="AX89" s="124"/>
      <c r="AY89" s="121"/>
      <c r="AZ89" s="125"/>
      <c r="BA89" s="121"/>
      <c r="BB89" s="121"/>
      <c r="BC89" s="125"/>
      <c r="BD89" s="121"/>
      <c r="BE89" s="121"/>
      <c r="BF89" s="129"/>
      <c r="BG89" s="129"/>
      <c r="BH89" s="161"/>
      <c r="BI89" s="138"/>
      <c r="BJ89" s="121"/>
      <c r="BK89" s="121"/>
      <c r="BL89" s="125"/>
      <c r="BM89" s="121"/>
      <c r="BN89" s="121"/>
      <c r="BO89" s="129"/>
      <c r="BP89" s="129"/>
      <c r="BQ89" s="162"/>
    </row>
    <row r="90" spans="1:69" x14ac:dyDescent="0.2">
      <c r="A90" s="196">
        <v>41217</v>
      </c>
      <c r="B90" s="125"/>
      <c r="C90" s="121"/>
      <c r="D90" s="125"/>
      <c r="E90" s="121"/>
      <c r="F90" s="124"/>
      <c r="G90" s="121"/>
      <c r="H90" s="121"/>
      <c r="I90" s="125"/>
      <c r="J90" s="121"/>
      <c r="K90" s="121"/>
      <c r="L90" s="125"/>
      <c r="M90" s="121"/>
      <c r="N90" s="121"/>
      <c r="O90" s="129"/>
      <c r="P90" s="129"/>
      <c r="Q90" s="105"/>
      <c r="R90" s="128"/>
      <c r="S90" s="121"/>
      <c r="T90" s="121"/>
      <c r="U90" s="125"/>
      <c r="V90" s="121"/>
      <c r="W90" s="121"/>
      <c r="X90" s="129"/>
      <c r="Y90" s="130"/>
      <c r="Z90" s="105"/>
      <c r="AA90" s="128"/>
      <c r="AB90" s="121"/>
      <c r="AC90" s="121"/>
      <c r="AD90" s="125"/>
      <c r="AE90" s="121"/>
      <c r="AF90" s="121"/>
      <c r="AG90" s="125"/>
      <c r="AH90" s="121"/>
      <c r="AI90" s="121"/>
      <c r="AJ90" s="125"/>
      <c r="AK90" s="121"/>
      <c r="AL90" s="121"/>
      <c r="AM90" s="129"/>
      <c r="AN90" s="129"/>
      <c r="AO90" s="194"/>
      <c r="AP90" s="138"/>
      <c r="AQ90" s="121"/>
      <c r="AR90" s="121"/>
      <c r="AS90" s="124"/>
      <c r="AT90" s="121"/>
      <c r="AU90" s="124"/>
      <c r="AV90" s="121"/>
      <c r="AW90" s="121"/>
      <c r="AX90" s="124"/>
      <c r="AY90" s="121"/>
      <c r="AZ90" s="125"/>
      <c r="BA90" s="121"/>
      <c r="BB90" s="121"/>
      <c r="BC90" s="125"/>
      <c r="BD90" s="121"/>
      <c r="BE90" s="121"/>
      <c r="BF90" s="129"/>
      <c r="BG90" s="129"/>
      <c r="BH90" s="161"/>
      <c r="BI90" s="138"/>
      <c r="BJ90" s="121"/>
      <c r="BK90" s="121"/>
      <c r="BL90" s="125"/>
      <c r="BM90" s="121"/>
      <c r="BN90" s="121"/>
      <c r="BO90" s="129"/>
      <c r="BP90" s="129"/>
      <c r="BQ90" s="162"/>
    </row>
    <row r="91" spans="1:69" x14ac:dyDescent="0.2">
      <c r="A91" s="195">
        <v>41218</v>
      </c>
      <c r="B91" s="102"/>
      <c r="C91" s="101"/>
      <c r="D91" s="102"/>
      <c r="E91" s="101"/>
      <c r="F91" s="113"/>
      <c r="G91" s="101"/>
      <c r="H91" s="101"/>
      <c r="I91" s="102"/>
      <c r="J91" s="182"/>
      <c r="K91" s="101"/>
      <c r="L91" s="102"/>
      <c r="M91" s="182"/>
      <c r="N91" s="101"/>
      <c r="O91" s="103"/>
      <c r="P91" s="104"/>
      <c r="Q91" s="105"/>
      <c r="R91" s="100"/>
      <c r="S91" s="101"/>
      <c r="T91" s="101"/>
      <c r="U91" s="102"/>
      <c r="V91" s="101"/>
      <c r="W91" s="101"/>
      <c r="X91" s="103"/>
      <c r="Y91" s="104"/>
      <c r="Z91" s="105"/>
      <c r="AA91" s="100"/>
      <c r="AB91" s="101"/>
      <c r="AC91" s="101"/>
      <c r="AD91" s="102"/>
      <c r="AE91" s="101"/>
      <c r="AF91" s="101"/>
      <c r="AG91" s="102"/>
      <c r="AH91" s="101"/>
      <c r="AI91" s="101"/>
      <c r="AJ91" s="102"/>
      <c r="AK91" s="101"/>
      <c r="AL91" s="101"/>
      <c r="AM91" s="103"/>
      <c r="AN91" s="103"/>
      <c r="AO91" s="106"/>
      <c r="AP91" s="132"/>
      <c r="AQ91" s="101"/>
      <c r="AR91" s="101"/>
      <c r="AS91" s="113"/>
      <c r="AT91" s="101"/>
      <c r="AU91" s="113"/>
      <c r="AV91" s="101"/>
      <c r="AW91" s="101"/>
      <c r="AX91" s="113"/>
      <c r="AY91" s="101"/>
      <c r="AZ91" s="102"/>
      <c r="BA91" s="101"/>
      <c r="BB91" s="101"/>
      <c r="BC91" s="102"/>
      <c r="BD91" s="101"/>
      <c r="BE91" s="101"/>
      <c r="BF91" s="146"/>
      <c r="BG91" s="103"/>
      <c r="BH91" s="161"/>
      <c r="BI91" s="132"/>
      <c r="BJ91" s="101"/>
      <c r="BK91" s="101"/>
      <c r="BL91" s="102"/>
      <c r="BM91" s="101"/>
      <c r="BN91" s="101"/>
      <c r="BO91" s="146"/>
      <c r="BP91" s="103"/>
      <c r="BQ91" s="162"/>
    </row>
    <row r="92" spans="1:69" x14ac:dyDescent="0.2">
      <c r="A92" s="195">
        <v>41219</v>
      </c>
      <c r="B92" s="102"/>
      <c r="C92" s="101"/>
      <c r="D92" s="102"/>
      <c r="E92" s="101"/>
      <c r="F92" s="113"/>
      <c r="G92" s="101"/>
      <c r="H92" s="101"/>
      <c r="I92" s="102"/>
      <c r="J92" s="182"/>
      <c r="K92" s="101"/>
      <c r="L92" s="102"/>
      <c r="M92" s="182"/>
      <c r="N92" s="101"/>
      <c r="O92" s="103"/>
      <c r="P92" s="104"/>
      <c r="Q92" s="105"/>
      <c r="R92" s="100"/>
      <c r="S92" s="101"/>
      <c r="T92" s="101"/>
      <c r="U92" s="102"/>
      <c r="V92" s="101"/>
      <c r="W92" s="101"/>
      <c r="X92" s="103"/>
      <c r="Y92" s="104"/>
      <c r="Z92" s="105"/>
      <c r="AA92" s="100"/>
      <c r="AB92" s="101"/>
      <c r="AC92" s="101"/>
      <c r="AD92" s="102"/>
      <c r="AE92" s="101"/>
      <c r="AF92" s="101"/>
      <c r="AG92" s="102"/>
      <c r="AH92" s="101"/>
      <c r="AI92" s="101"/>
      <c r="AJ92" s="102"/>
      <c r="AK92" s="101"/>
      <c r="AL92" s="101"/>
      <c r="AM92" s="103"/>
      <c r="AN92" s="103"/>
      <c r="AO92" s="106"/>
      <c r="AP92" s="132"/>
      <c r="AQ92" s="182"/>
      <c r="AR92" s="182"/>
      <c r="AS92" s="113"/>
      <c r="AT92" s="182"/>
      <c r="AU92" s="113"/>
      <c r="AV92" s="182"/>
      <c r="AW92" s="182"/>
      <c r="AX92" s="113"/>
      <c r="AY92" s="182"/>
      <c r="AZ92" s="102"/>
      <c r="BA92" s="101"/>
      <c r="BB92" s="101"/>
      <c r="BC92" s="102"/>
      <c r="BD92" s="101"/>
      <c r="BE92" s="101"/>
      <c r="BF92" s="146"/>
      <c r="BG92" s="103"/>
      <c r="BH92" s="161"/>
      <c r="BI92" s="132"/>
      <c r="BJ92" s="182"/>
      <c r="BK92" s="182"/>
      <c r="BL92" s="102"/>
      <c r="BM92" s="101"/>
      <c r="BN92" s="101"/>
      <c r="BO92" s="146"/>
      <c r="BP92" s="103"/>
      <c r="BQ92" s="162"/>
    </row>
    <row r="93" spans="1:69" x14ac:dyDescent="0.2">
      <c r="A93" s="195">
        <v>41220</v>
      </c>
      <c r="B93" s="102"/>
      <c r="C93" s="101"/>
      <c r="D93" s="102"/>
      <c r="E93" s="101"/>
      <c r="F93" s="113"/>
      <c r="G93" s="101"/>
      <c r="H93" s="101"/>
      <c r="I93" s="102"/>
      <c r="J93" s="182"/>
      <c r="K93" s="101"/>
      <c r="L93" s="102"/>
      <c r="M93" s="182"/>
      <c r="N93" s="101"/>
      <c r="O93" s="103"/>
      <c r="P93" s="104"/>
      <c r="Q93" s="116"/>
      <c r="R93" s="100"/>
      <c r="S93" s="101"/>
      <c r="T93" s="101"/>
      <c r="U93" s="102"/>
      <c r="V93" s="101"/>
      <c r="W93" s="101"/>
      <c r="X93" s="103"/>
      <c r="Y93" s="104"/>
      <c r="Z93" s="105"/>
      <c r="AA93" s="100"/>
      <c r="AB93" s="101"/>
      <c r="AC93" s="101"/>
      <c r="AD93" s="102"/>
      <c r="AE93" s="101"/>
      <c r="AF93" s="101"/>
      <c r="AG93" s="102"/>
      <c r="AH93" s="101"/>
      <c r="AI93" s="101"/>
      <c r="AJ93" s="102"/>
      <c r="AK93" s="101"/>
      <c r="AL93" s="101"/>
      <c r="AM93" s="103"/>
      <c r="AN93" s="103"/>
      <c r="AO93" s="106"/>
      <c r="AP93" s="132"/>
      <c r="AQ93" s="101"/>
      <c r="AR93" s="101"/>
      <c r="AS93" s="113"/>
      <c r="AT93" s="101"/>
      <c r="AU93" s="113"/>
      <c r="AV93" s="101"/>
      <c r="AW93" s="101"/>
      <c r="AX93" s="113"/>
      <c r="AY93" s="101"/>
      <c r="AZ93" s="102"/>
      <c r="BA93" s="101"/>
      <c r="BB93" s="101"/>
      <c r="BC93" s="102"/>
      <c r="BD93" s="101"/>
      <c r="BE93" s="101"/>
      <c r="BF93" s="103"/>
      <c r="BG93" s="103"/>
      <c r="BH93" s="161"/>
      <c r="BI93" s="132"/>
      <c r="BJ93" s="101"/>
      <c r="BK93" s="101"/>
      <c r="BL93" s="102"/>
      <c r="BM93" s="101"/>
      <c r="BN93" s="101"/>
      <c r="BO93" s="103"/>
      <c r="BP93" s="103"/>
      <c r="BQ93" s="162"/>
    </row>
    <row r="94" spans="1:69" x14ac:dyDescent="0.2">
      <c r="A94" s="195">
        <v>41221</v>
      </c>
      <c r="B94" s="143"/>
      <c r="C94" s="101"/>
      <c r="D94" s="143"/>
      <c r="E94" s="144"/>
      <c r="F94" s="145"/>
      <c r="G94" s="101"/>
      <c r="H94" s="144"/>
      <c r="I94" s="102"/>
      <c r="J94" s="182"/>
      <c r="K94" s="101"/>
      <c r="L94" s="102"/>
      <c r="M94" s="182"/>
      <c r="N94" s="101"/>
      <c r="O94" s="103"/>
      <c r="P94" s="147"/>
      <c r="Q94" s="191"/>
      <c r="R94" s="100"/>
      <c r="S94" s="101"/>
      <c r="T94" s="101"/>
      <c r="U94" s="102"/>
      <c r="V94" s="101"/>
      <c r="W94" s="101"/>
      <c r="X94" s="103"/>
      <c r="Y94" s="104"/>
      <c r="Z94" s="105"/>
      <c r="AA94" s="100"/>
      <c r="AB94" s="101"/>
      <c r="AC94" s="101"/>
      <c r="AD94" s="102"/>
      <c r="AE94" s="101"/>
      <c r="AF94" s="101"/>
      <c r="AG94" s="102"/>
      <c r="AH94" s="101"/>
      <c r="AI94" s="101"/>
      <c r="AJ94" s="102"/>
      <c r="AK94" s="101"/>
      <c r="AL94" s="101"/>
      <c r="AM94" s="103"/>
      <c r="AN94" s="103"/>
      <c r="AO94" s="106"/>
      <c r="AP94" s="132"/>
      <c r="AQ94" s="144"/>
      <c r="AR94" s="144"/>
      <c r="AS94" s="113"/>
      <c r="AT94" s="144"/>
      <c r="AU94" s="113"/>
      <c r="AV94" s="144"/>
      <c r="AW94" s="144"/>
      <c r="AX94" s="113"/>
      <c r="AY94" s="144"/>
      <c r="AZ94" s="102"/>
      <c r="BA94" s="101"/>
      <c r="BB94" s="101"/>
      <c r="BC94" s="102"/>
      <c r="BD94" s="101"/>
      <c r="BE94" s="101"/>
      <c r="BF94" s="146"/>
      <c r="BG94" s="103"/>
      <c r="BH94" s="161"/>
      <c r="BI94" s="132"/>
      <c r="BJ94" s="144"/>
      <c r="BK94" s="144"/>
      <c r="BL94" s="102"/>
      <c r="BM94" s="101"/>
      <c r="BN94" s="101"/>
      <c r="BO94" s="146"/>
      <c r="BP94" s="103"/>
      <c r="BQ94" s="162"/>
    </row>
    <row r="95" spans="1:69" x14ac:dyDescent="0.2">
      <c r="A95" s="195">
        <v>41222</v>
      </c>
      <c r="B95" s="102"/>
      <c r="C95" s="101"/>
      <c r="D95" s="102"/>
      <c r="E95" s="101"/>
      <c r="F95" s="113"/>
      <c r="G95" s="101"/>
      <c r="H95" s="101"/>
      <c r="I95" s="102"/>
      <c r="J95" s="182"/>
      <c r="K95" s="101"/>
      <c r="L95" s="102"/>
      <c r="M95" s="182"/>
      <c r="N95" s="101"/>
      <c r="O95" s="103"/>
      <c r="P95" s="104"/>
      <c r="Q95" s="105"/>
      <c r="R95" s="100"/>
      <c r="S95" s="101"/>
      <c r="T95" s="101"/>
      <c r="U95" s="102"/>
      <c r="V95" s="101"/>
      <c r="W95" s="101"/>
      <c r="X95" s="103"/>
      <c r="Y95" s="104"/>
      <c r="Z95" s="105"/>
      <c r="AA95" s="100"/>
      <c r="AB95" s="101"/>
      <c r="AC95" s="101"/>
      <c r="AD95" s="102"/>
      <c r="AE95" s="101"/>
      <c r="AF95" s="101"/>
      <c r="AG95" s="102"/>
      <c r="AH95" s="101"/>
      <c r="AI95" s="101"/>
      <c r="AJ95" s="102"/>
      <c r="AK95" s="101"/>
      <c r="AL95" s="101"/>
      <c r="AM95" s="103"/>
      <c r="AN95" s="103"/>
      <c r="AO95" s="106"/>
      <c r="AP95" s="132"/>
      <c r="AQ95" s="101"/>
      <c r="AR95" s="101"/>
      <c r="AS95" s="113"/>
      <c r="AT95" s="101"/>
      <c r="AU95" s="113"/>
      <c r="AV95" s="101"/>
      <c r="AW95" s="101"/>
      <c r="AX95" s="113"/>
      <c r="AY95" s="101"/>
      <c r="AZ95" s="102"/>
      <c r="BA95" s="101"/>
      <c r="BB95" s="101"/>
      <c r="BC95" s="102"/>
      <c r="BD95" s="101"/>
      <c r="BE95" s="101"/>
      <c r="BF95" s="146"/>
      <c r="BG95" s="103"/>
      <c r="BH95" s="161"/>
      <c r="BI95" s="132"/>
      <c r="BJ95" s="101"/>
      <c r="BK95" s="101"/>
      <c r="BL95" s="102"/>
      <c r="BM95" s="101"/>
      <c r="BN95" s="101"/>
      <c r="BO95" s="146"/>
      <c r="BP95" s="103"/>
      <c r="BQ95" s="162"/>
    </row>
    <row r="96" spans="1:69" x14ac:dyDescent="0.2">
      <c r="A96" s="196">
        <v>41223</v>
      </c>
      <c r="B96" s="125"/>
      <c r="C96" s="121"/>
      <c r="D96" s="125"/>
      <c r="E96" s="121"/>
      <c r="F96" s="124"/>
      <c r="G96" s="121"/>
      <c r="H96" s="121"/>
      <c r="I96" s="125"/>
      <c r="J96" s="166"/>
      <c r="K96" s="121"/>
      <c r="L96" s="125"/>
      <c r="M96" s="166"/>
      <c r="N96" s="121"/>
      <c r="O96" s="129"/>
      <c r="P96" s="130"/>
      <c r="Q96" s="105"/>
      <c r="R96" s="128"/>
      <c r="S96" s="121"/>
      <c r="T96" s="121"/>
      <c r="U96" s="125"/>
      <c r="V96" s="121"/>
      <c r="W96" s="121"/>
      <c r="X96" s="129"/>
      <c r="Y96" s="130"/>
      <c r="Z96" s="105"/>
      <c r="AA96" s="128"/>
      <c r="AB96" s="121"/>
      <c r="AC96" s="121"/>
      <c r="AD96" s="125"/>
      <c r="AE96" s="121"/>
      <c r="AF96" s="121"/>
      <c r="AG96" s="125"/>
      <c r="AH96" s="121"/>
      <c r="AI96" s="121"/>
      <c r="AJ96" s="125"/>
      <c r="AK96" s="121"/>
      <c r="AL96" s="121"/>
      <c r="AM96" s="129"/>
      <c r="AN96" s="129"/>
      <c r="AO96" s="194"/>
      <c r="AP96" s="138"/>
      <c r="AQ96" s="121"/>
      <c r="AR96" s="121"/>
      <c r="AS96" s="124"/>
      <c r="AT96" s="121"/>
      <c r="AU96" s="124"/>
      <c r="AV96" s="121"/>
      <c r="AW96" s="121"/>
      <c r="AX96" s="124"/>
      <c r="AY96" s="121"/>
      <c r="AZ96" s="125"/>
      <c r="BA96" s="121"/>
      <c r="BB96" s="121"/>
      <c r="BC96" s="125"/>
      <c r="BD96" s="121"/>
      <c r="BE96" s="121"/>
      <c r="BF96" s="129"/>
      <c r="BG96" s="129"/>
      <c r="BH96" s="161"/>
      <c r="BI96" s="138"/>
      <c r="BJ96" s="121"/>
      <c r="BK96" s="121"/>
      <c r="BL96" s="125"/>
      <c r="BM96" s="121"/>
      <c r="BN96" s="121"/>
      <c r="BO96" s="129"/>
      <c r="BP96" s="129"/>
      <c r="BQ96" s="162"/>
    </row>
    <row r="97" spans="1:69" x14ac:dyDescent="0.2">
      <c r="A97" s="196">
        <v>41224</v>
      </c>
      <c r="B97" s="125"/>
      <c r="C97" s="121"/>
      <c r="D97" s="125"/>
      <c r="E97" s="121"/>
      <c r="F97" s="124"/>
      <c r="G97" s="121"/>
      <c r="H97" s="121"/>
      <c r="I97" s="125"/>
      <c r="J97" s="121"/>
      <c r="K97" s="121"/>
      <c r="L97" s="125"/>
      <c r="M97" s="121"/>
      <c r="N97" s="121"/>
      <c r="O97" s="129"/>
      <c r="P97" s="129"/>
      <c r="Q97" s="105"/>
      <c r="R97" s="128"/>
      <c r="S97" s="121"/>
      <c r="T97" s="121"/>
      <c r="U97" s="125"/>
      <c r="V97" s="121"/>
      <c r="W97" s="121"/>
      <c r="X97" s="129"/>
      <c r="Y97" s="130"/>
      <c r="Z97" s="105"/>
      <c r="AA97" s="128"/>
      <c r="AB97" s="121"/>
      <c r="AC97" s="121"/>
      <c r="AD97" s="125"/>
      <c r="AE97" s="121"/>
      <c r="AF97" s="121"/>
      <c r="AG97" s="125"/>
      <c r="AH97" s="121"/>
      <c r="AI97" s="121"/>
      <c r="AJ97" s="125"/>
      <c r="AK97" s="121"/>
      <c r="AL97" s="121"/>
      <c r="AM97" s="129"/>
      <c r="AN97" s="129"/>
      <c r="AO97" s="194"/>
      <c r="AP97" s="138"/>
      <c r="AQ97" s="121"/>
      <c r="AR97" s="121"/>
      <c r="AS97" s="124"/>
      <c r="AT97" s="121"/>
      <c r="AU97" s="124"/>
      <c r="AV97" s="121"/>
      <c r="AW97" s="121"/>
      <c r="AX97" s="124"/>
      <c r="AY97" s="121"/>
      <c r="AZ97" s="125"/>
      <c r="BA97" s="121"/>
      <c r="BB97" s="121"/>
      <c r="BC97" s="125"/>
      <c r="BD97" s="121"/>
      <c r="BE97" s="121"/>
      <c r="BF97" s="129"/>
      <c r="BG97" s="129"/>
      <c r="BH97" s="161"/>
      <c r="BI97" s="138"/>
      <c r="BJ97" s="121"/>
      <c r="BK97" s="121"/>
      <c r="BL97" s="125"/>
      <c r="BM97" s="121"/>
      <c r="BN97" s="121"/>
      <c r="BO97" s="129"/>
      <c r="BP97" s="129"/>
      <c r="BQ97" s="162"/>
    </row>
    <row r="98" spans="1:69" x14ac:dyDescent="0.2">
      <c r="A98" s="195">
        <v>41225</v>
      </c>
      <c r="B98" s="102"/>
      <c r="C98" s="101"/>
      <c r="D98" s="102"/>
      <c r="E98" s="101"/>
      <c r="F98" s="113"/>
      <c r="G98" s="101"/>
      <c r="H98" s="101"/>
      <c r="I98" s="102"/>
      <c r="J98" s="182"/>
      <c r="K98" s="101"/>
      <c r="L98" s="102"/>
      <c r="M98" s="182"/>
      <c r="N98" s="101"/>
      <c r="O98" s="103"/>
      <c r="P98" s="104"/>
      <c r="Q98" s="105"/>
      <c r="R98" s="100"/>
      <c r="S98" s="101"/>
      <c r="T98" s="101"/>
      <c r="U98" s="102"/>
      <c r="V98" s="101"/>
      <c r="W98" s="101"/>
      <c r="X98" s="103"/>
      <c r="Y98" s="104"/>
      <c r="Z98" s="105"/>
      <c r="AA98" s="100"/>
      <c r="AB98" s="101"/>
      <c r="AC98" s="101"/>
      <c r="AD98" s="102"/>
      <c r="AE98" s="101"/>
      <c r="AF98" s="101"/>
      <c r="AG98" s="102"/>
      <c r="AH98" s="101"/>
      <c r="AI98" s="101"/>
      <c r="AJ98" s="102"/>
      <c r="AK98" s="101"/>
      <c r="AL98" s="101"/>
      <c r="AM98" s="103"/>
      <c r="AN98" s="103"/>
      <c r="AO98" s="106"/>
      <c r="AP98" s="132"/>
      <c r="AQ98" s="101"/>
      <c r="AR98" s="101"/>
      <c r="AS98" s="113"/>
      <c r="AT98" s="101"/>
      <c r="AU98" s="113"/>
      <c r="AV98" s="101"/>
      <c r="AW98" s="101"/>
      <c r="AX98" s="113"/>
      <c r="AY98" s="101"/>
      <c r="AZ98" s="102"/>
      <c r="BA98" s="101"/>
      <c r="BB98" s="101"/>
      <c r="BC98" s="102"/>
      <c r="BD98" s="101"/>
      <c r="BE98" s="101"/>
      <c r="BF98" s="146"/>
      <c r="BG98" s="103"/>
      <c r="BH98" s="161"/>
      <c r="BI98" s="132"/>
      <c r="BJ98" s="101"/>
      <c r="BK98" s="101"/>
      <c r="BL98" s="102"/>
      <c r="BM98" s="101"/>
      <c r="BN98" s="101"/>
      <c r="BO98" s="146"/>
      <c r="BP98" s="103"/>
      <c r="BQ98" s="162"/>
    </row>
    <row r="99" spans="1:69" x14ac:dyDescent="0.2">
      <c r="A99" s="195">
        <v>41226</v>
      </c>
      <c r="B99" s="102"/>
      <c r="C99" s="101"/>
      <c r="D99" s="102"/>
      <c r="E99" s="101"/>
      <c r="F99" s="113"/>
      <c r="G99" s="101"/>
      <c r="H99" s="101"/>
      <c r="I99" s="102"/>
      <c r="J99" s="182"/>
      <c r="K99" s="101"/>
      <c r="L99" s="102"/>
      <c r="M99" s="182"/>
      <c r="N99" s="101"/>
      <c r="O99" s="103"/>
      <c r="P99" s="104"/>
      <c r="Q99" s="105"/>
      <c r="R99" s="100"/>
      <c r="S99" s="101"/>
      <c r="T99" s="101"/>
      <c r="U99" s="102"/>
      <c r="V99" s="101"/>
      <c r="W99" s="101"/>
      <c r="X99" s="103"/>
      <c r="Y99" s="104"/>
      <c r="Z99" s="105"/>
      <c r="AA99" s="100"/>
      <c r="AB99" s="101"/>
      <c r="AC99" s="101"/>
      <c r="AD99" s="102"/>
      <c r="AE99" s="101"/>
      <c r="AF99" s="101"/>
      <c r="AG99" s="102"/>
      <c r="AH99" s="101"/>
      <c r="AI99" s="101"/>
      <c r="AJ99" s="102"/>
      <c r="AK99" s="101"/>
      <c r="AL99" s="101"/>
      <c r="AM99" s="103"/>
      <c r="AN99" s="103"/>
      <c r="AO99" s="106"/>
      <c r="AP99" s="132"/>
      <c r="AQ99" s="182"/>
      <c r="AR99" s="182"/>
      <c r="AS99" s="113"/>
      <c r="AT99" s="182"/>
      <c r="AU99" s="113"/>
      <c r="AV99" s="182"/>
      <c r="AW99" s="182"/>
      <c r="AX99" s="113"/>
      <c r="AY99" s="182"/>
      <c r="AZ99" s="102"/>
      <c r="BA99" s="101"/>
      <c r="BB99" s="101"/>
      <c r="BC99" s="102"/>
      <c r="BD99" s="101"/>
      <c r="BE99" s="101"/>
      <c r="BF99" s="146"/>
      <c r="BG99" s="103"/>
      <c r="BH99" s="161"/>
      <c r="BI99" s="132"/>
      <c r="BJ99" s="182"/>
      <c r="BK99" s="182"/>
      <c r="BL99" s="102"/>
      <c r="BM99" s="101"/>
      <c r="BN99" s="101"/>
      <c r="BO99" s="146"/>
      <c r="BP99" s="103"/>
      <c r="BQ99" s="162"/>
    </row>
    <row r="100" spans="1:69" x14ac:dyDescent="0.2">
      <c r="A100" s="195">
        <v>41227</v>
      </c>
      <c r="B100" s="102"/>
      <c r="C100" s="101"/>
      <c r="D100" s="102"/>
      <c r="E100" s="101"/>
      <c r="F100" s="113"/>
      <c r="G100" s="101"/>
      <c r="H100" s="101"/>
      <c r="I100" s="102"/>
      <c r="J100" s="182"/>
      <c r="K100" s="101"/>
      <c r="L100" s="102"/>
      <c r="M100" s="182"/>
      <c r="N100" s="101"/>
      <c r="O100" s="103"/>
      <c r="P100" s="104"/>
      <c r="Q100" s="116"/>
      <c r="R100" s="100"/>
      <c r="S100" s="101"/>
      <c r="T100" s="101"/>
      <c r="U100" s="102"/>
      <c r="V100" s="101"/>
      <c r="W100" s="101"/>
      <c r="X100" s="103"/>
      <c r="Y100" s="104"/>
      <c r="Z100" s="105"/>
      <c r="AA100" s="100"/>
      <c r="AB100" s="101"/>
      <c r="AC100" s="101"/>
      <c r="AD100" s="102"/>
      <c r="AE100" s="101"/>
      <c r="AF100" s="101"/>
      <c r="AG100" s="102"/>
      <c r="AH100" s="101"/>
      <c r="AI100" s="101"/>
      <c r="AJ100" s="102"/>
      <c r="AK100" s="101"/>
      <c r="AL100" s="101"/>
      <c r="AM100" s="103"/>
      <c r="AN100" s="103"/>
      <c r="AO100" s="106"/>
      <c r="AP100" s="132"/>
      <c r="AQ100" s="101"/>
      <c r="AR100" s="101"/>
      <c r="AS100" s="113"/>
      <c r="AT100" s="101"/>
      <c r="AU100" s="113"/>
      <c r="AV100" s="101"/>
      <c r="AW100" s="101"/>
      <c r="AX100" s="113"/>
      <c r="AY100" s="101"/>
      <c r="AZ100" s="102"/>
      <c r="BA100" s="101"/>
      <c r="BB100" s="101"/>
      <c r="BC100" s="102"/>
      <c r="BD100" s="101"/>
      <c r="BE100" s="101"/>
      <c r="BF100" s="103"/>
      <c r="BG100" s="103"/>
      <c r="BH100" s="161"/>
      <c r="BI100" s="132"/>
      <c r="BJ100" s="101"/>
      <c r="BK100" s="101"/>
      <c r="BL100" s="102"/>
      <c r="BM100" s="101"/>
      <c r="BN100" s="101"/>
      <c r="BO100" s="103"/>
      <c r="BP100" s="103"/>
      <c r="BQ100" s="162"/>
    </row>
    <row r="101" spans="1:69" x14ac:dyDescent="0.2">
      <c r="A101" s="195">
        <v>41228</v>
      </c>
      <c r="B101" s="143"/>
      <c r="C101" s="101"/>
      <c r="D101" s="143"/>
      <c r="E101" s="144"/>
      <c r="F101" s="145"/>
      <c r="G101" s="101"/>
      <c r="H101" s="144"/>
      <c r="I101" s="102"/>
      <c r="J101" s="182"/>
      <c r="K101" s="101"/>
      <c r="L101" s="102"/>
      <c r="M101" s="182"/>
      <c r="N101" s="101"/>
      <c r="O101" s="103"/>
      <c r="P101" s="147"/>
      <c r="Q101" s="191"/>
      <c r="R101" s="100"/>
      <c r="S101" s="101"/>
      <c r="T101" s="101"/>
      <c r="U101" s="102"/>
      <c r="V101" s="101"/>
      <c r="W101" s="101"/>
      <c r="X101" s="103"/>
      <c r="Y101" s="104"/>
      <c r="Z101" s="105"/>
      <c r="AA101" s="100"/>
      <c r="AB101" s="101"/>
      <c r="AC101" s="101"/>
      <c r="AD101" s="102"/>
      <c r="AE101" s="101"/>
      <c r="AF101" s="101"/>
      <c r="AG101" s="102"/>
      <c r="AH101" s="101"/>
      <c r="AI101" s="101"/>
      <c r="AJ101" s="102"/>
      <c r="AK101" s="101"/>
      <c r="AL101" s="101"/>
      <c r="AM101" s="103"/>
      <c r="AN101" s="103"/>
      <c r="AO101" s="106"/>
      <c r="AP101" s="132"/>
      <c r="AQ101" s="144"/>
      <c r="AR101" s="144"/>
      <c r="AS101" s="113"/>
      <c r="AT101" s="144"/>
      <c r="AU101" s="113"/>
      <c r="AV101" s="144"/>
      <c r="AW101" s="144"/>
      <c r="AX101" s="113"/>
      <c r="AY101" s="144"/>
      <c r="AZ101" s="102"/>
      <c r="BA101" s="101"/>
      <c r="BB101" s="101"/>
      <c r="BC101" s="102"/>
      <c r="BD101" s="101"/>
      <c r="BE101" s="101"/>
      <c r="BF101" s="146"/>
      <c r="BG101" s="103"/>
      <c r="BH101" s="161"/>
      <c r="BI101" s="132"/>
      <c r="BJ101" s="144"/>
      <c r="BK101" s="144"/>
      <c r="BL101" s="102"/>
      <c r="BM101" s="101"/>
      <c r="BN101" s="101"/>
      <c r="BO101" s="146"/>
      <c r="BP101" s="103"/>
      <c r="BQ101" s="162"/>
    </row>
    <row r="102" spans="1:69" x14ac:dyDescent="0.2">
      <c r="A102" s="195">
        <v>41229</v>
      </c>
      <c r="B102" s="102"/>
      <c r="C102" s="101"/>
      <c r="D102" s="102"/>
      <c r="E102" s="101"/>
      <c r="F102" s="113"/>
      <c r="G102" s="101"/>
      <c r="H102" s="101"/>
      <c r="I102" s="102"/>
      <c r="J102" s="182"/>
      <c r="K102" s="101"/>
      <c r="L102" s="102"/>
      <c r="M102" s="182"/>
      <c r="N102" s="101"/>
      <c r="O102" s="103"/>
      <c r="P102" s="104"/>
      <c r="Q102" s="105"/>
      <c r="R102" s="100"/>
      <c r="S102" s="101"/>
      <c r="T102" s="101"/>
      <c r="U102" s="102"/>
      <c r="V102" s="101"/>
      <c r="W102" s="101"/>
      <c r="X102" s="103"/>
      <c r="Y102" s="104"/>
      <c r="Z102" s="105"/>
      <c r="AA102" s="100"/>
      <c r="AB102" s="101"/>
      <c r="AC102" s="101"/>
      <c r="AD102" s="102"/>
      <c r="AE102" s="101"/>
      <c r="AF102" s="101"/>
      <c r="AG102" s="102"/>
      <c r="AH102" s="101"/>
      <c r="AI102" s="101"/>
      <c r="AJ102" s="102"/>
      <c r="AK102" s="101"/>
      <c r="AL102" s="101"/>
      <c r="AM102" s="103"/>
      <c r="AN102" s="103"/>
      <c r="AO102" s="106"/>
      <c r="AP102" s="132"/>
      <c r="AQ102" s="101"/>
      <c r="AR102" s="101"/>
      <c r="AS102" s="113"/>
      <c r="AT102" s="101"/>
      <c r="AU102" s="113"/>
      <c r="AV102" s="101"/>
      <c r="AW102" s="101"/>
      <c r="AX102" s="113"/>
      <c r="AY102" s="101"/>
      <c r="AZ102" s="102"/>
      <c r="BA102" s="101"/>
      <c r="BB102" s="101"/>
      <c r="BC102" s="102"/>
      <c r="BD102" s="101"/>
      <c r="BE102" s="101"/>
      <c r="BF102" s="146"/>
      <c r="BG102" s="103"/>
      <c r="BH102" s="161"/>
      <c r="BI102" s="132"/>
      <c r="BJ102" s="101"/>
      <c r="BK102" s="101"/>
      <c r="BL102" s="102"/>
      <c r="BM102" s="101"/>
      <c r="BN102" s="101"/>
      <c r="BO102" s="146"/>
      <c r="BP102" s="103"/>
      <c r="BQ102" s="162"/>
    </row>
    <row r="103" spans="1:69" x14ac:dyDescent="0.2">
      <c r="A103" s="196">
        <v>41230</v>
      </c>
      <c r="B103" s="125"/>
      <c r="C103" s="121"/>
      <c r="D103" s="125"/>
      <c r="E103" s="121"/>
      <c r="F103" s="124"/>
      <c r="G103" s="121"/>
      <c r="H103" s="121"/>
      <c r="I103" s="125"/>
      <c r="J103" s="166"/>
      <c r="K103" s="121"/>
      <c r="L103" s="125"/>
      <c r="M103" s="166"/>
      <c r="N103" s="121"/>
      <c r="O103" s="129"/>
      <c r="P103" s="130"/>
      <c r="Q103" s="105"/>
      <c r="R103" s="128"/>
      <c r="S103" s="121"/>
      <c r="T103" s="121"/>
      <c r="U103" s="125"/>
      <c r="V103" s="121"/>
      <c r="W103" s="121"/>
      <c r="X103" s="129"/>
      <c r="Y103" s="130"/>
      <c r="Z103" s="105"/>
      <c r="AA103" s="128"/>
      <c r="AB103" s="121"/>
      <c r="AC103" s="121"/>
      <c r="AD103" s="125"/>
      <c r="AE103" s="121"/>
      <c r="AF103" s="121"/>
      <c r="AG103" s="125"/>
      <c r="AH103" s="121"/>
      <c r="AI103" s="121"/>
      <c r="AJ103" s="125"/>
      <c r="AK103" s="121"/>
      <c r="AL103" s="121"/>
      <c r="AM103" s="129"/>
      <c r="AN103" s="129"/>
      <c r="AO103" s="194"/>
      <c r="AP103" s="138"/>
      <c r="AQ103" s="121"/>
      <c r="AR103" s="121"/>
      <c r="AS103" s="124"/>
      <c r="AT103" s="121"/>
      <c r="AU103" s="124"/>
      <c r="AV103" s="121"/>
      <c r="AW103" s="121"/>
      <c r="AX103" s="124"/>
      <c r="AY103" s="121"/>
      <c r="AZ103" s="125"/>
      <c r="BA103" s="121"/>
      <c r="BB103" s="121"/>
      <c r="BC103" s="125"/>
      <c r="BD103" s="121"/>
      <c r="BE103" s="121"/>
      <c r="BF103" s="129"/>
      <c r="BG103" s="129"/>
      <c r="BH103" s="161"/>
      <c r="BI103" s="138"/>
      <c r="BJ103" s="121"/>
      <c r="BK103" s="121"/>
      <c r="BL103" s="125"/>
      <c r="BM103" s="121"/>
      <c r="BN103" s="121"/>
      <c r="BO103" s="129"/>
      <c r="BP103" s="129"/>
      <c r="BQ103" s="162"/>
    </row>
    <row r="104" spans="1:69" x14ac:dyDescent="0.2">
      <c r="A104" s="196">
        <v>41231</v>
      </c>
      <c r="B104" s="125"/>
      <c r="C104" s="121"/>
      <c r="D104" s="125"/>
      <c r="E104" s="121"/>
      <c r="F104" s="124"/>
      <c r="G104" s="121"/>
      <c r="H104" s="121"/>
      <c r="I104" s="125"/>
      <c r="J104" s="121"/>
      <c r="K104" s="121"/>
      <c r="L104" s="125"/>
      <c r="M104" s="121"/>
      <c r="N104" s="121"/>
      <c r="O104" s="129"/>
      <c r="P104" s="129"/>
      <c r="Q104" s="105"/>
      <c r="R104" s="128"/>
      <c r="S104" s="121"/>
      <c r="T104" s="121"/>
      <c r="U104" s="125"/>
      <c r="V104" s="121"/>
      <c r="W104" s="121"/>
      <c r="X104" s="129"/>
      <c r="Y104" s="130"/>
      <c r="Z104" s="105"/>
      <c r="AA104" s="128"/>
      <c r="AB104" s="121"/>
      <c r="AC104" s="121"/>
      <c r="AD104" s="125"/>
      <c r="AE104" s="121"/>
      <c r="AF104" s="121"/>
      <c r="AG104" s="125"/>
      <c r="AH104" s="121"/>
      <c r="AI104" s="121"/>
      <c r="AJ104" s="125"/>
      <c r="AK104" s="121"/>
      <c r="AL104" s="121"/>
      <c r="AM104" s="129"/>
      <c r="AN104" s="129"/>
      <c r="AO104" s="194"/>
      <c r="AP104" s="138"/>
      <c r="AQ104" s="121"/>
      <c r="AR104" s="121"/>
      <c r="AS104" s="124"/>
      <c r="AT104" s="121"/>
      <c r="AU104" s="124"/>
      <c r="AV104" s="121"/>
      <c r="AW104" s="121"/>
      <c r="AX104" s="124"/>
      <c r="AY104" s="121"/>
      <c r="AZ104" s="125"/>
      <c r="BA104" s="121"/>
      <c r="BB104" s="121"/>
      <c r="BC104" s="125"/>
      <c r="BD104" s="121"/>
      <c r="BE104" s="121"/>
      <c r="BF104" s="129"/>
      <c r="BG104" s="129"/>
      <c r="BH104" s="161"/>
      <c r="BI104" s="138"/>
      <c r="BJ104" s="121"/>
      <c r="BK104" s="121"/>
      <c r="BL104" s="125"/>
      <c r="BM104" s="121"/>
      <c r="BN104" s="121"/>
      <c r="BO104" s="129"/>
      <c r="BP104" s="129"/>
      <c r="BQ104" s="162"/>
    </row>
    <row r="105" spans="1:69" x14ac:dyDescent="0.2">
      <c r="A105" s="195">
        <v>41232</v>
      </c>
      <c r="B105" s="102"/>
      <c r="C105" s="101"/>
      <c r="D105" s="102"/>
      <c r="E105" s="101"/>
      <c r="F105" s="113"/>
      <c r="G105" s="101"/>
      <c r="H105" s="101"/>
      <c r="I105" s="102"/>
      <c r="J105" s="182"/>
      <c r="K105" s="101"/>
      <c r="L105" s="102"/>
      <c r="M105" s="182"/>
      <c r="N105" s="101"/>
      <c r="O105" s="103"/>
      <c r="P105" s="104"/>
      <c r="Q105" s="105"/>
      <c r="R105" s="100"/>
      <c r="S105" s="101"/>
      <c r="T105" s="101"/>
      <c r="U105" s="102"/>
      <c r="V105" s="101"/>
      <c r="W105" s="101"/>
      <c r="X105" s="103"/>
      <c r="Y105" s="104"/>
      <c r="Z105" s="105"/>
      <c r="AA105" s="100"/>
      <c r="AB105" s="101"/>
      <c r="AC105" s="101"/>
      <c r="AD105" s="102"/>
      <c r="AE105" s="101"/>
      <c r="AF105" s="101"/>
      <c r="AG105" s="102"/>
      <c r="AH105" s="101"/>
      <c r="AI105" s="101"/>
      <c r="AJ105" s="102"/>
      <c r="AK105" s="101"/>
      <c r="AL105" s="101"/>
      <c r="AM105" s="103"/>
      <c r="AN105" s="103"/>
      <c r="AO105" s="106"/>
      <c r="AP105" s="132"/>
      <c r="AQ105" s="101"/>
      <c r="AR105" s="101"/>
      <c r="AS105" s="113"/>
      <c r="AT105" s="101"/>
      <c r="AU105" s="113"/>
      <c r="AV105" s="101"/>
      <c r="AW105" s="101"/>
      <c r="AX105" s="113"/>
      <c r="AY105" s="101"/>
      <c r="AZ105" s="102"/>
      <c r="BA105" s="101"/>
      <c r="BB105" s="101"/>
      <c r="BC105" s="102"/>
      <c r="BD105" s="101"/>
      <c r="BE105" s="101"/>
      <c r="BF105" s="146"/>
      <c r="BG105" s="103"/>
      <c r="BH105" s="161"/>
      <c r="BI105" s="132"/>
      <c r="BJ105" s="101"/>
      <c r="BK105" s="101"/>
      <c r="BL105" s="102"/>
      <c r="BM105" s="101"/>
      <c r="BN105" s="101"/>
      <c r="BO105" s="146"/>
      <c r="BP105" s="103"/>
      <c r="BQ105" s="162"/>
    </row>
    <row r="106" spans="1:69" x14ac:dyDescent="0.2">
      <c r="A106" s="195">
        <v>41233</v>
      </c>
      <c r="B106" s="102"/>
      <c r="C106" s="101"/>
      <c r="D106" s="102"/>
      <c r="E106" s="101"/>
      <c r="F106" s="113"/>
      <c r="G106" s="101"/>
      <c r="H106" s="101"/>
      <c r="I106" s="102"/>
      <c r="J106" s="182"/>
      <c r="K106" s="101"/>
      <c r="L106" s="102"/>
      <c r="M106" s="182"/>
      <c r="N106" s="101"/>
      <c r="O106" s="103"/>
      <c r="P106" s="104"/>
      <c r="Q106" s="105"/>
      <c r="R106" s="100"/>
      <c r="S106" s="101"/>
      <c r="T106" s="101"/>
      <c r="U106" s="102"/>
      <c r="V106" s="101"/>
      <c r="W106" s="101"/>
      <c r="X106" s="103"/>
      <c r="Y106" s="104"/>
      <c r="Z106" s="105"/>
      <c r="AA106" s="100"/>
      <c r="AB106" s="101"/>
      <c r="AC106" s="101"/>
      <c r="AD106" s="102"/>
      <c r="AE106" s="101"/>
      <c r="AF106" s="101"/>
      <c r="AG106" s="102"/>
      <c r="AH106" s="101"/>
      <c r="AI106" s="101"/>
      <c r="AJ106" s="102"/>
      <c r="AK106" s="101"/>
      <c r="AL106" s="101"/>
      <c r="AM106" s="103"/>
      <c r="AN106" s="103"/>
      <c r="AO106" s="106"/>
      <c r="AP106" s="132"/>
      <c r="AQ106" s="182"/>
      <c r="AR106" s="182"/>
      <c r="AS106" s="113"/>
      <c r="AT106" s="182"/>
      <c r="AU106" s="113"/>
      <c r="AV106" s="182"/>
      <c r="AW106" s="182"/>
      <c r="AX106" s="113"/>
      <c r="AY106" s="182"/>
      <c r="AZ106" s="102"/>
      <c r="BA106" s="101"/>
      <c r="BB106" s="101"/>
      <c r="BC106" s="102"/>
      <c r="BD106" s="101"/>
      <c r="BE106" s="101"/>
      <c r="BF106" s="146"/>
      <c r="BG106" s="103"/>
      <c r="BH106" s="161"/>
      <c r="BI106" s="132"/>
      <c r="BJ106" s="182"/>
      <c r="BK106" s="182"/>
      <c r="BL106" s="102"/>
      <c r="BM106" s="101"/>
      <c r="BN106" s="101"/>
      <c r="BO106" s="146"/>
      <c r="BP106" s="103"/>
      <c r="BQ106" s="162"/>
    </row>
    <row r="107" spans="1:69" x14ac:dyDescent="0.2">
      <c r="A107" s="195">
        <v>41234</v>
      </c>
      <c r="B107" s="102"/>
      <c r="C107" s="101"/>
      <c r="D107" s="102"/>
      <c r="E107" s="101"/>
      <c r="F107" s="113"/>
      <c r="G107" s="101"/>
      <c r="H107" s="101"/>
      <c r="I107" s="102"/>
      <c r="J107" s="182"/>
      <c r="K107" s="101"/>
      <c r="L107" s="102"/>
      <c r="M107" s="182"/>
      <c r="N107" s="101"/>
      <c r="O107" s="103"/>
      <c r="P107" s="104"/>
      <c r="Q107" s="116"/>
      <c r="R107" s="100"/>
      <c r="S107" s="101"/>
      <c r="T107" s="101"/>
      <c r="U107" s="102"/>
      <c r="V107" s="101"/>
      <c r="W107" s="101"/>
      <c r="X107" s="103"/>
      <c r="Y107" s="104"/>
      <c r="Z107" s="105"/>
      <c r="AA107" s="100"/>
      <c r="AB107" s="101"/>
      <c r="AC107" s="101"/>
      <c r="AD107" s="102"/>
      <c r="AE107" s="101"/>
      <c r="AF107" s="101"/>
      <c r="AG107" s="102"/>
      <c r="AH107" s="101"/>
      <c r="AI107" s="101"/>
      <c r="AJ107" s="102"/>
      <c r="AK107" s="101"/>
      <c r="AL107" s="101"/>
      <c r="AM107" s="103"/>
      <c r="AN107" s="103"/>
      <c r="AO107" s="106"/>
      <c r="AP107" s="132"/>
      <c r="AQ107" s="101"/>
      <c r="AR107" s="101"/>
      <c r="AS107" s="113"/>
      <c r="AT107" s="101"/>
      <c r="AU107" s="113"/>
      <c r="AV107" s="101"/>
      <c r="AW107" s="101"/>
      <c r="AX107" s="113"/>
      <c r="AY107" s="101"/>
      <c r="AZ107" s="102"/>
      <c r="BA107" s="101"/>
      <c r="BB107" s="101"/>
      <c r="BC107" s="102"/>
      <c r="BD107" s="101"/>
      <c r="BE107" s="101"/>
      <c r="BF107" s="103"/>
      <c r="BG107" s="103"/>
      <c r="BH107" s="161"/>
      <c r="BI107" s="132"/>
      <c r="BJ107" s="101"/>
      <c r="BK107" s="101"/>
      <c r="BL107" s="102"/>
      <c r="BM107" s="101"/>
      <c r="BN107" s="101"/>
      <c r="BO107" s="103"/>
      <c r="BP107" s="103"/>
      <c r="BQ107" s="162"/>
    </row>
    <row r="108" spans="1:69" x14ac:dyDescent="0.2">
      <c r="A108" s="195">
        <v>41235</v>
      </c>
      <c r="B108" s="143"/>
      <c r="C108" s="101"/>
      <c r="D108" s="143"/>
      <c r="E108" s="144"/>
      <c r="F108" s="145"/>
      <c r="G108" s="101"/>
      <c r="H108" s="144"/>
      <c r="I108" s="102"/>
      <c r="J108" s="182"/>
      <c r="K108" s="101"/>
      <c r="L108" s="102"/>
      <c r="M108" s="182"/>
      <c r="N108" s="101"/>
      <c r="O108" s="103"/>
      <c r="P108" s="147"/>
      <c r="Q108" s="191"/>
      <c r="R108" s="100"/>
      <c r="S108" s="101"/>
      <c r="T108" s="101"/>
      <c r="U108" s="102"/>
      <c r="V108" s="101"/>
      <c r="W108" s="101"/>
      <c r="X108" s="103"/>
      <c r="Y108" s="104"/>
      <c r="Z108" s="105"/>
      <c r="AA108" s="100"/>
      <c r="AB108" s="101"/>
      <c r="AC108" s="101"/>
      <c r="AD108" s="102"/>
      <c r="AE108" s="101"/>
      <c r="AF108" s="101"/>
      <c r="AG108" s="102"/>
      <c r="AH108" s="101"/>
      <c r="AI108" s="101"/>
      <c r="AJ108" s="102"/>
      <c r="AK108" s="101"/>
      <c r="AL108" s="101"/>
      <c r="AM108" s="103"/>
      <c r="AN108" s="103"/>
      <c r="AO108" s="106"/>
      <c r="AP108" s="132"/>
      <c r="AQ108" s="144"/>
      <c r="AR108" s="144"/>
      <c r="AS108" s="113"/>
      <c r="AT108" s="144"/>
      <c r="AU108" s="113"/>
      <c r="AV108" s="144"/>
      <c r="AW108" s="144"/>
      <c r="AX108" s="113"/>
      <c r="AY108" s="144"/>
      <c r="AZ108" s="102"/>
      <c r="BA108" s="101"/>
      <c r="BB108" s="101"/>
      <c r="BC108" s="102"/>
      <c r="BD108" s="101"/>
      <c r="BE108" s="101"/>
      <c r="BF108" s="146"/>
      <c r="BG108" s="103"/>
      <c r="BH108" s="161"/>
      <c r="BI108" s="132"/>
      <c r="BJ108" s="144"/>
      <c r="BK108" s="144"/>
      <c r="BL108" s="102"/>
      <c r="BM108" s="101"/>
      <c r="BN108" s="101"/>
      <c r="BO108" s="146"/>
      <c r="BP108" s="103"/>
      <c r="BQ108" s="162"/>
    </row>
    <row r="109" spans="1:69" x14ac:dyDescent="0.2">
      <c r="A109" s="195">
        <v>41236</v>
      </c>
      <c r="B109" s="102"/>
      <c r="C109" s="101"/>
      <c r="D109" s="102"/>
      <c r="E109" s="101"/>
      <c r="F109" s="113"/>
      <c r="G109" s="101"/>
      <c r="H109" s="101"/>
      <c r="I109" s="102"/>
      <c r="J109" s="182"/>
      <c r="K109" s="101"/>
      <c r="L109" s="102"/>
      <c r="M109" s="182"/>
      <c r="N109" s="101"/>
      <c r="O109" s="103"/>
      <c r="P109" s="104"/>
      <c r="Q109" s="105"/>
      <c r="R109" s="100"/>
      <c r="S109" s="101"/>
      <c r="T109" s="101"/>
      <c r="U109" s="102"/>
      <c r="V109" s="101"/>
      <c r="W109" s="101"/>
      <c r="X109" s="103"/>
      <c r="Y109" s="104"/>
      <c r="Z109" s="105"/>
      <c r="AA109" s="100"/>
      <c r="AB109" s="101"/>
      <c r="AC109" s="101"/>
      <c r="AD109" s="102"/>
      <c r="AE109" s="101"/>
      <c r="AF109" s="101"/>
      <c r="AG109" s="102"/>
      <c r="AH109" s="101"/>
      <c r="AI109" s="101"/>
      <c r="AJ109" s="102"/>
      <c r="AK109" s="101"/>
      <c r="AL109" s="101"/>
      <c r="AM109" s="103"/>
      <c r="AN109" s="103"/>
      <c r="AO109" s="106"/>
      <c r="AP109" s="132"/>
      <c r="AQ109" s="101"/>
      <c r="AR109" s="101"/>
      <c r="AS109" s="113"/>
      <c r="AT109" s="101"/>
      <c r="AU109" s="113"/>
      <c r="AV109" s="101"/>
      <c r="AW109" s="101"/>
      <c r="AX109" s="113"/>
      <c r="AY109" s="101"/>
      <c r="AZ109" s="102"/>
      <c r="BA109" s="101"/>
      <c r="BB109" s="101"/>
      <c r="BC109" s="102"/>
      <c r="BD109" s="101"/>
      <c r="BE109" s="101"/>
      <c r="BF109" s="146"/>
      <c r="BG109" s="103"/>
      <c r="BH109" s="161"/>
      <c r="BI109" s="132"/>
      <c r="BJ109" s="101"/>
      <c r="BK109" s="101"/>
      <c r="BL109" s="102"/>
      <c r="BM109" s="101"/>
      <c r="BN109" s="101"/>
      <c r="BO109" s="146"/>
      <c r="BP109" s="103"/>
      <c r="BQ109" s="162"/>
    </row>
    <row r="110" spans="1:69" x14ac:dyDescent="0.2">
      <c r="A110" s="196">
        <v>41237</v>
      </c>
      <c r="B110" s="125"/>
      <c r="C110" s="121"/>
      <c r="D110" s="125"/>
      <c r="E110" s="121"/>
      <c r="F110" s="124"/>
      <c r="G110" s="121"/>
      <c r="H110" s="121"/>
      <c r="I110" s="125"/>
      <c r="J110" s="166"/>
      <c r="K110" s="121"/>
      <c r="L110" s="125"/>
      <c r="M110" s="166"/>
      <c r="N110" s="121"/>
      <c r="O110" s="129"/>
      <c r="P110" s="130"/>
      <c r="Q110" s="105"/>
      <c r="R110" s="128"/>
      <c r="S110" s="121"/>
      <c r="T110" s="121"/>
      <c r="U110" s="125"/>
      <c r="V110" s="121"/>
      <c r="W110" s="121"/>
      <c r="X110" s="129"/>
      <c r="Y110" s="130"/>
      <c r="Z110" s="105"/>
      <c r="AA110" s="128"/>
      <c r="AB110" s="121"/>
      <c r="AC110" s="121"/>
      <c r="AD110" s="125"/>
      <c r="AE110" s="121"/>
      <c r="AF110" s="121"/>
      <c r="AG110" s="125"/>
      <c r="AH110" s="121"/>
      <c r="AI110" s="121"/>
      <c r="AJ110" s="125"/>
      <c r="AK110" s="121"/>
      <c r="AL110" s="121"/>
      <c r="AM110" s="129"/>
      <c r="AN110" s="129"/>
      <c r="AO110" s="194"/>
      <c r="AP110" s="138"/>
      <c r="AQ110" s="121"/>
      <c r="AR110" s="121"/>
      <c r="AS110" s="124"/>
      <c r="AT110" s="121"/>
      <c r="AU110" s="124"/>
      <c r="AV110" s="121"/>
      <c r="AW110" s="121"/>
      <c r="AX110" s="124"/>
      <c r="AY110" s="121"/>
      <c r="AZ110" s="125"/>
      <c r="BA110" s="121"/>
      <c r="BB110" s="121"/>
      <c r="BC110" s="125"/>
      <c r="BD110" s="121"/>
      <c r="BE110" s="121"/>
      <c r="BF110" s="129"/>
      <c r="BG110" s="129"/>
      <c r="BH110" s="161"/>
      <c r="BI110" s="138"/>
      <c r="BJ110" s="121"/>
      <c r="BK110" s="121"/>
      <c r="BL110" s="125"/>
      <c r="BM110" s="121"/>
      <c r="BN110" s="121"/>
      <c r="BO110" s="129"/>
      <c r="BP110" s="129"/>
      <c r="BQ110" s="162"/>
    </row>
    <row r="111" spans="1:69" x14ac:dyDescent="0.2">
      <c r="A111" s="196">
        <v>41238</v>
      </c>
      <c r="B111" s="125"/>
      <c r="C111" s="121"/>
      <c r="D111" s="125"/>
      <c r="E111" s="121"/>
      <c r="F111" s="124"/>
      <c r="G111" s="121"/>
      <c r="H111" s="121"/>
      <c r="I111" s="125"/>
      <c r="J111" s="121"/>
      <c r="K111" s="121"/>
      <c r="L111" s="125"/>
      <c r="M111" s="121"/>
      <c r="N111" s="121"/>
      <c r="O111" s="129"/>
      <c r="P111" s="129"/>
      <c r="Q111" s="105"/>
      <c r="R111" s="128"/>
      <c r="S111" s="121"/>
      <c r="T111" s="121"/>
      <c r="U111" s="125"/>
      <c r="V111" s="121"/>
      <c r="W111" s="121"/>
      <c r="X111" s="129"/>
      <c r="Y111" s="130"/>
      <c r="Z111" s="105"/>
      <c r="AA111" s="128"/>
      <c r="AB111" s="121"/>
      <c r="AC111" s="121"/>
      <c r="AD111" s="125"/>
      <c r="AE111" s="121"/>
      <c r="AF111" s="121"/>
      <c r="AG111" s="125"/>
      <c r="AH111" s="121"/>
      <c r="AI111" s="121"/>
      <c r="AJ111" s="125"/>
      <c r="AK111" s="121"/>
      <c r="AL111" s="121"/>
      <c r="AM111" s="129"/>
      <c r="AN111" s="129"/>
      <c r="AO111" s="194"/>
      <c r="AP111" s="138"/>
      <c r="AQ111" s="121"/>
      <c r="AR111" s="121"/>
      <c r="AS111" s="124"/>
      <c r="AT111" s="121"/>
      <c r="AU111" s="124"/>
      <c r="AV111" s="121"/>
      <c r="AW111" s="121"/>
      <c r="AX111" s="124"/>
      <c r="AY111" s="121"/>
      <c r="AZ111" s="125"/>
      <c r="BA111" s="121"/>
      <c r="BB111" s="121"/>
      <c r="BC111" s="125"/>
      <c r="BD111" s="121"/>
      <c r="BE111" s="121"/>
      <c r="BF111" s="129"/>
      <c r="BG111" s="129"/>
      <c r="BH111" s="161"/>
      <c r="BI111" s="138"/>
      <c r="BJ111" s="121"/>
      <c r="BK111" s="121"/>
      <c r="BL111" s="125"/>
      <c r="BM111" s="121"/>
      <c r="BN111" s="121"/>
      <c r="BO111" s="129"/>
      <c r="BP111" s="129"/>
      <c r="BQ111" s="162"/>
    </row>
    <row r="112" spans="1:69" x14ac:dyDescent="0.2">
      <c r="A112" s="195">
        <v>41239</v>
      </c>
      <c r="B112" s="102"/>
      <c r="C112" s="101"/>
      <c r="D112" s="102"/>
      <c r="E112" s="101"/>
      <c r="F112" s="113"/>
      <c r="G112" s="101"/>
      <c r="H112" s="101"/>
      <c r="I112" s="102"/>
      <c r="J112" s="182"/>
      <c r="K112" s="101"/>
      <c r="L112" s="102"/>
      <c r="M112" s="182"/>
      <c r="N112" s="101"/>
      <c r="O112" s="103"/>
      <c r="P112" s="104"/>
      <c r="Q112" s="105"/>
      <c r="R112" s="100"/>
      <c r="S112" s="101"/>
      <c r="T112" s="101"/>
      <c r="U112" s="102"/>
      <c r="V112" s="101"/>
      <c r="W112" s="101"/>
      <c r="X112" s="103"/>
      <c r="Y112" s="104"/>
      <c r="Z112" s="105"/>
      <c r="AA112" s="100"/>
      <c r="AB112" s="101"/>
      <c r="AC112" s="101"/>
      <c r="AD112" s="102"/>
      <c r="AE112" s="101"/>
      <c r="AF112" s="101"/>
      <c r="AG112" s="102"/>
      <c r="AH112" s="101"/>
      <c r="AI112" s="101"/>
      <c r="AJ112" s="102"/>
      <c r="AK112" s="101"/>
      <c r="AL112" s="101"/>
      <c r="AM112" s="103"/>
      <c r="AN112" s="103"/>
      <c r="AO112" s="106"/>
      <c r="AP112" s="132"/>
      <c r="AQ112" s="101"/>
      <c r="AR112" s="101"/>
      <c r="AS112" s="113"/>
      <c r="AT112" s="101"/>
      <c r="AU112" s="113"/>
      <c r="AV112" s="101"/>
      <c r="AW112" s="101"/>
      <c r="AX112" s="113"/>
      <c r="AY112" s="101"/>
      <c r="AZ112" s="102"/>
      <c r="BA112" s="101"/>
      <c r="BB112" s="101"/>
      <c r="BC112" s="102"/>
      <c r="BD112" s="101"/>
      <c r="BE112" s="101"/>
      <c r="BF112" s="146"/>
      <c r="BG112" s="103"/>
      <c r="BH112" s="161"/>
      <c r="BI112" s="132"/>
      <c r="BJ112" s="101"/>
      <c r="BK112" s="101"/>
      <c r="BL112" s="102"/>
      <c r="BM112" s="101"/>
      <c r="BN112" s="101"/>
      <c r="BO112" s="146"/>
      <c r="BP112" s="103"/>
      <c r="BQ112" s="162"/>
    </row>
    <row r="113" spans="1:69" x14ac:dyDescent="0.2">
      <c r="A113" s="195">
        <v>41240</v>
      </c>
      <c r="B113" s="102"/>
      <c r="C113" s="101"/>
      <c r="D113" s="102"/>
      <c r="E113" s="101"/>
      <c r="F113" s="113"/>
      <c r="G113" s="101"/>
      <c r="H113" s="101"/>
      <c r="I113" s="102"/>
      <c r="J113" s="182"/>
      <c r="K113" s="101"/>
      <c r="L113" s="102"/>
      <c r="M113" s="182"/>
      <c r="N113" s="101"/>
      <c r="O113" s="103"/>
      <c r="P113" s="104"/>
      <c r="Q113" s="105"/>
      <c r="R113" s="100"/>
      <c r="S113" s="101"/>
      <c r="T113" s="101"/>
      <c r="U113" s="102"/>
      <c r="V113" s="101"/>
      <c r="W113" s="101"/>
      <c r="X113" s="103"/>
      <c r="Y113" s="104"/>
      <c r="Z113" s="105"/>
      <c r="AA113" s="100"/>
      <c r="AB113" s="101"/>
      <c r="AC113" s="101"/>
      <c r="AD113" s="102"/>
      <c r="AE113" s="101"/>
      <c r="AF113" s="101"/>
      <c r="AG113" s="102"/>
      <c r="AH113" s="101"/>
      <c r="AI113" s="101"/>
      <c r="AJ113" s="102"/>
      <c r="AK113" s="101"/>
      <c r="AL113" s="101"/>
      <c r="AM113" s="103"/>
      <c r="AN113" s="103"/>
      <c r="AO113" s="106"/>
      <c r="AP113" s="132"/>
      <c r="AQ113" s="182"/>
      <c r="AR113" s="182"/>
      <c r="AS113" s="113"/>
      <c r="AT113" s="182"/>
      <c r="AU113" s="113"/>
      <c r="AV113" s="182"/>
      <c r="AW113" s="182"/>
      <c r="AX113" s="113"/>
      <c r="AY113" s="182"/>
      <c r="AZ113" s="102"/>
      <c r="BA113" s="101"/>
      <c r="BB113" s="101"/>
      <c r="BC113" s="102"/>
      <c r="BD113" s="101"/>
      <c r="BE113" s="101"/>
      <c r="BF113" s="146"/>
      <c r="BG113" s="103"/>
      <c r="BH113" s="161"/>
      <c r="BI113" s="132"/>
      <c r="BJ113" s="182"/>
      <c r="BK113" s="182"/>
      <c r="BL113" s="199"/>
      <c r="BM113" s="101"/>
      <c r="BN113" s="101"/>
      <c r="BO113" s="146"/>
      <c r="BP113" s="103"/>
      <c r="BQ113" s="162"/>
    </row>
    <row r="114" spans="1:69" x14ac:dyDescent="0.2">
      <c r="A114" s="195">
        <v>41241</v>
      </c>
      <c r="B114" s="102"/>
      <c r="C114" s="101"/>
      <c r="D114" s="102"/>
      <c r="E114" s="101"/>
      <c r="F114" s="113"/>
      <c r="G114" s="101"/>
      <c r="H114" s="101"/>
      <c r="I114" s="102"/>
      <c r="J114" s="182"/>
      <c r="K114" s="101"/>
      <c r="L114" s="102"/>
      <c r="M114" s="182"/>
      <c r="N114" s="101"/>
      <c r="O114" s="103"/>
      <c r="P114" s="104"/>
      <c r="Q114" s="116"/>
      <c r="R114" s="100"/>
      <c r="S114" s="101"/>
      <c r="T114" s="101"/>
      <c r="U114" s="102"/>
      <c r="V114" s="101"/>
      <c r="W114" s="101"/>
      <c r="X114" s="103"/>
      <c r="Y114" s="104"/>
      <c r="Z114" s="105"/>
      <c r="AA114" s="100"/>
      <c r="AB114" s="101"/>
      <c r="AC114" s="101"/>
      <c r="AD114" s="102"/>
      <c r="AE114" s="101"/>
      <c r="AF114" s="101"/>
      <c r="AG114" s="102"/>
      <c r="AH114" s="101"/>
      <c r="AI114" s="101"/>
      <c r="AJ114" s="102"/>
      <c r="AK114" s="101"/>
      <c r="AL114" s="101"/>
      <c r="AM114" s="103"/>
      <c r="AN114" s="103"/>
      <c r="AO114" s="106"/>
      <c r="AP114" s="132"/>
      <c r="AQ114" s="101"/>
      <c r="AR114" s="101"/>
      <c r="AS114" s="113"/>
      <c r="AT114" s="101"/>
      <c r="AU114" s="113"/>
      <c r="AV114" s="101"/>
      <c r="AW114" s="101"/>
      <c r="AX114" s="113"/>
      <c r="AY114" s="101"/>
      <c r="AZ114" s="102"/>
      <c r="BA114" s="101"/>
      <c r="BB114" s="101"/>
      <c r="BC114" s="102"/>
      <c r="BD114" s="101"/>
      <c r="BE114" s="101"/>
      <c r="BF114" s="103"/>
      <c r="BG114" s="103"/>
      <c r="BH114" s="161"/>
      <c r="BI114" s="132"/>
      <c r="BJ114" s="101"/>
      <c r="BK114" s="182"/>
      <c r="BL114" s="199"/>
      <c r="BM114" s="101"/>
      <c r="BN114" s="101"/>
      <c r="BO114" s="103"/>
      <c r="BP114" s="103"/>
      <c r="BQ114" s="162"/>
    </row>
    <row r="115" spans="1:69" x14ac:dyDescent="0.2">
      <c r="A115" s="195">
        <v>41242</v>
      </c>
      <c r="B115" s="143"/>
      <c r="C115" s="101"/>
      <c r="D115" s="143"/>
      <c r="E115" s="144"/>
      <c r="F115" s="145"/>
      <c r="G115" s="101"/>
      <c r="H115" s="144"/>
      <c r="I115" s="102"/>
      <c r="J115" s="182"/>
      <c r="K115" s="101"/>
      <c r="L115" s="102"/>
      <c r="M115" s="182"/>
      <c r="N115" s="101"/>
      <c r="O115" s="103"/>
      <c r="P115" s="147"/>
      <c r="Q115" s="191"/>
      <c r="R115" s="100"/>
      <c r="S115" s="101"/>
      <c r="T115" s="101"/>
      <c r="U115" s="102"/>
      <c r="V115" s="101"/>
      <c r="W115" s="101"/>
      <c r="X115" s="103"/>
      <c r="Y115" s="104"/>
      <c r="Z115" s="105"/>
      <c r="AA115" s="100"/>
      <c r="AB115" s="101"/>
      <c r="AC115" s="101"/>
      <c r="AD115" s="102"/>
      <c r="AE115" s="101"/>
      <c r="AF115" s="101"/>
      <c r="AG115" s="102"/>
      <c r="AH115" s="101"/>
      <c r="AI115" s="101"/>
      <c r="AJ115" s="102"/>
      <c r="AK115" s="101"/>
      <c r="AL115" s="101"/>
      <c r="AM115" s="103"/>
      <c r="AN115" s="103"/>
      <c r="AO115" s="106"/>
      <c r="AP115" s="132"/>
      <c r="AQ115" s="144"/>
      <c r="AR115" s="144"/>
      <c r="AS115" s="113"/>
      <c r="AT115" s="144"/>
      <c r="AU115" s="113"/>
      <c r="AV115" s="144"/>
      <c r="AW115" s="144"/>
      <c r="AX115" s="113"/>
      <c r="AY115" s="144"/>
      <c r="AZ115" s="102"/>
      <c r="BA115" s="101"/>
      <c r="BB115" s="101"/>
      <c r="BC115" s="102"/>
      <c r="BD115" s="101"/>
      <c r="BE115" s="101"/>
      <c r="BF115" s="146"/>
      <c r="BG115" s="103"/>
      <c r="BH115" s="161"/>
      <c r="BI115" s="132"/>
      <c r="BJ115" s="144"/>
      <c r="BK115" s="182"/>
      <c r="BL115" s="199"/>
      <c r="BM115" s="101"/>
      <c r="BN115" s="101"/>
      <c r="BO115" s="146"/>
      <c r="BP115" s="103"/>
      <c r="BQ115" s="162"/>
    </row>
    <row r="116" spans="1:69" x14ac:dyDescent="0.2">
      <c r="A116" s="195">
        <v>41243</v>
      </c>
      <c r="B116" s="102"/>
      <c r="C116" s="101"/>
      <c r="D116" s="102"/>
      <c r="E116" s="101"/>
      <c r="F116" s="113"/>
      <c r="G116" s="101"/>
      <c r="H116" s="101"/>
      <c r="I116" s="102"/>
      <c r="J116" s="182"/>
      <c r="K116" s="101"/>
      <c r="L116" s="102"/>
      <c r="M116" s="182"/>
      <c r="N116" s="101"/>
      <c r="O116" s="103"/>
      <c r="P116" s="104"/>
      <c r="Q116" s="105"/>
      <c r="R116" s="100"/>
      <c r="S116" s="101"/>
      <c r="T116" s="101"/>
      <c r="U116" s="102"/>
      <c r="V116" s="101"/>
      <c r="W116" s="101"/>
      <c r="X116" s="103"/>
      <c r="Y116" s="104"/>
      <c r="Z116" s="105"/>
      <c r="AA116" s="100"/>
      <c r="AB116" s="101"/>
      <c r="AC116" s="101"/>
      <c r="AD116" s="102"/>
      <c r="AE116" s="101"/>
      <c r="AF116" s="101"/>
      <c r="AG116" s="102"/>
      <c r="AH116" s="101"/>
      <c r="AI116" s="101"/>
      <c r="AJ116" s="102"/>
      <c r="AK116" s="101"/>
      <c r="AL116" s="101"/>
      <c r="AM116" s="103"/>
      <c r="AN116" s="103"/>
      <c r="AO116" s="106"/>
      <c r="AP116" s="132"/>
      <c r="AQ116" s="101"/>
      <c r="AR116" s="101"/>
      <c r="AS116" s="113"/>
      <c r="AT116" s="101"/>
      <c r="AU116" s="113"/>
      <c r="AV116" s="101"/>
      <c r="AW116" s="101"/>
      <c r="AX116" s="113"/>
      <c r="AY116" s="101"/>
      <c r="AZ116" s="102"/>
      <c r="BA116" s="101"/>
      <c r="BB116" s="101"/>
      <c r="BC116" s="102"/>
      <c r="BD116" s="101"/>
      <c r="BE116" s="101"/>
      <c r="BF116" s="146"/>
      <c r="BG116" s="103"/>
      <c r="BH116" s="161"/>
      <c r="BI116" s="132"/>
      <c r="BJ116" s="101"/>
      <c r="BK116" s="182"/>
      <c r="BL116" s="199"/>
      <c r="BM116" s="101"/>
      <c r="BN116" s="101"/>
      <c r="BO116" s="146"/>
      <c r="BP116" s="103"/>
      <c r="BQ116" s="162"/>
    </row>
    <row r="117" spans="1:69" x14ac:dyDescent="0.2">
      <c r="A117" s="196">
        <v>41244</v>
      </c>
      <c r="B117" s="125"/>
      <c r="C117" s="121"/>
      <c r="D117" s="125"/>
      <c r="E117" s="121"/>
      <c r="F117" s="124"/>
      <c r="G117" s="121"/>
      <c r="H117" s="121"/>
      <c r="I117" s="125"/>
      <c r="J117" s="166"/>
      <c r="K117" s="121"/>
      <c r="L117" s="125"/>
      <c r="M117" s="166"/>
      <c r="N117" s="121"/>
      <c r="O117" s="129"/>
      <c r="P117" s="130"/>
      <c r="Q117" s="105"/>
      <c r="R117" s="128"/>
      <c r="S117" s="121"/>
      <c r="T117" s="121"/>
      <c r="U117" s="200"/>
      <c r="V117" s="121"/>
      <c r="W117" s="121"/>
      <c r="X117" s="129"/>
      <c r="Y117" s="130"/>
      <c r="Z117" s="105"/>
      <c r="AA117" s="128"/>
      <c r="AB117" s="121"/>
      <c r="AC117" s="121"/>
      <c r="AD117" s="125"/>
      <c r="AE117" s="121"/>
      <c r="AF117" s="121"/>
      <c r="AG117" s="125"/>
      <c r="AH117" s="121"/>
      <c r="AI117" s="121"/>
      <c r="AJ117" s="125"/>
      <c r="AK117" s="121"/>
      <c r="AL117" s="121"/>
      <c r="AM117" s="129"/>
      <c r="AN117" s="129"/>
      <c r="AO117" s="194"/>
      <c r="AP117" s="201"/>
      <c r="AQ117" s="121"/>
      <c r="AR117" s="121"/>
      <c r="AS117" s="124"/>
      <c r="AT117" s="121"/>
      <c r="AU117" s="124"/>
      <c r="AV117" s="121"/>
      <c r="AW117" s="121"/>
      <c r="AX117" s="124"/>
      <c r="AY117" s="121"/>
      <c r="AZ117" s="125"/>
      <c r="BA117" s="121"/>
      <c r="BB117" s="121"/>
      <c r="BC117" s="125"/>
      <c r="BD117" s="121"/>
      <c r="BE117" s="121"/>
      <c r="BF117" s="129"/>
      <c r="BG117" s="129"/>
      <c r="BH117" s="161"/>
      <c r="BI117" s="201"/>
      <c r="BJ117" s="202"/>
      <c r="BK117" s="203"/>
      <c r="BL117" s="204"/>
      <c r="BM117" s="202"/>
      <c r="BN117" s="202"/>
      <c r="BO117" s="129"/>
      <c r="BP117" s="205"/>
      <c r="BQ117" s="162"/>
    </row>
    <row r="118" spans="1:69" x14ac:dyDescent="0.2">
      <c r="A118" s="196">
        <v>41245</v>
      </c>
      <c r="B118" s="125"/>
      <c r="C118" s="121"/>
      <c r="D118" s="125"/>
      <c r="E118" s="121"/>
      <c r="F118" s="124"/>
      <c r="G118" s="121"/>
      <c r="H118" s="121"/>
      <c r="I118" s="125"/>
      <c r="J118" s="121"/>
      <c r="K118" s="121"/>
      <c r="L118" s="125"/>
      <c r="M118" s="121"/>
      <c r="N118" s="121"/>
      <c r="O118" s="129"/>
      <c r="P118" s="129"/>
      <c r="Q118" s="105"/>
      <c r="R118" s="128"/>
      <c r="S118" s="121"/>
      <c r="T118" s="121"/>
      <c r="U118" s="200"/>
      <c r="V118" s="121"/>
      <c r="W118" s="121"/>
      <c r="X118" s="129"/>
      <c r="Y118" s="130"/>
      <c r="Z118" s="105"/>
      <c r="AA118" s="128"/>
      <c r="AB118" s="121"/>
      <c r="AC118" s="121"/>
      <c r="AD118" s="125"/>
      <c r="AE118" s="121"/>
      <c r="AF118" s="121"/>
      <c r="AG118" s="125"/>
      <c r="AH118" s="121"/>
      <c r="AI118" s="121"/>
      <c r="AJ118" s="125"/>
      <c r="AK118" s="121"/>
      <c r="AL118" s="121"/>
      <c r="AM118" s="129"/>
      <c r="AN118" s="129"/>
      <c r="AO118" s="194"/>
      <c r="AP118" s="201"/>
      <c r="AQ118" s="121"/>
      <c r="AR118" s="121"/>
      <c r="AS118" s="124"/>
      <c r="AT118" s="121"/>
      <c r="AU118" s="124"/>
      <c r="AV118" s="121"/>
      <c r="AW118" s="121"/>
      <c r="AX118" s="124"/>
      <c r="AY118" s="121"/>
      <c r="AZ118" s="125"/>
      <c r="BA118" s="121"/>
      <c r="BB118" s="121"/>
      <c r="BC118" s="125"/>
      <c r="BD118" s="121"/>
      <c r="BE118" s="121"/>
      <c r="BF118" s="129"/>
      <c r="BG118" s="129"/>
      <c r="BH118" s="161"/>
      <c r="BI118" s="201"/>
      <c r="BJ118" s="202"/>
      <c r="BK118" s="203"/>
      <c r="BL118" s="204"/>
      <c r="BM118" s="202"/>
      <c r="BN118" s="202"/>
      <c r="BO118" s="129"/>
      <c r="BP118" s="205"/>
      <c r="BQ118" s="162"/>
    </row>
    <row r="119" spans="1:69" x14ac:dyDescent="0.2">
      <c r="A119" s="195">
        <v>41246</v>
      </c>
      <c r="B119" s="102"/>
      <c r="C119" s="101"/>
      <c r="D119" s="102"/>
      <c r="E119" s="101"/>
      <c r="F119" s="113"/>
      <c r="G119" s="101"/>
      <c r="H119" s="101"/>
      <c r="I119" s="102"/>
      <c r="J119" s="182"/>
      <c r="K119" s="101"/>
      <c r="L119" s="102"/>
      <c r="M119" s="182"/>
      <c r="N119" s="101"/>
      <c r="O119" s="103"/>
      <c r="P119" s="104"/>
      <c r="Q119" s="105"/>
      <c r="R119" s="100"/>
      <c r="S119" s="101"/>
      <c r="T119" s="101"/>
      <c r="U119" s="102"/>
      <c r="V119" s="101"/>
      <c r="W119" s="101"/>
      <c r="X119" s="103"/>
      <c r="Y119" s="104"/>
      <c r="Z119" s="105"/>
      <c r="AA119" s="100"/>
      <c r="AB119" s="101"/>
      <c r="AC119" s="101"/>
      <c r="AD119" s="102"/>
      <c r="AE119" s="101"/>
      <c r="AF119" s="101"/>
      <c r="AG119" s="102"/>
      <c r="AH119" s="101"/>
      <c r="AI119" s="101"/>
      <c r="AJ119" s="102"/>
      <c r="AK119" s="101"/>
      <c r="AL119" s="101"/>
      <c r="AM119" s="103"/>
      <c r="AN119" s="103"/>
      <c r="AO119" s="106"/>
      <c r="AP119" s="132"/>
      <c r="AQ119" s="101"/>
      <c r="AR119" s="101"/>
      <c r="AS119" s="113"/>
      <c r="AT119" s="101"/>
      <c r="AU119" s="113"/>
      <c r="AV119" s="101"/>
      <c r="AW119" s="101"/>
      <c r="AX119" s="113"/>
      <c r="AY119" s="101"/>
      <c r="AZ119" s="102"/>
      <c r="BA119" s="101"/>
      <c r="BB119" s="101"/>
      <c r="BC119" s="102"/>
      <c r="BD119" s="101"/>
      <c r="BE119" s="101"/>
      <c r="BF119" s="146"/>
      <c r="BG119" s="103"/>
      <c r="BH119" s="161"/>
      <c r="BI119" s="132"/>
      <c r="BJ119" s="101"/>
      <c r="BK119" s="182"/>
      <c r="BL119" s="199"/>
      <c r="BM119" s="101"/>
      <c r="BN119" s="101"/>
      <c r="BO119" s="146"/>
      <c r="BP119" s="103"/>
      <c r="BQ119" s="162"/>
    </row>
    <row r="120" spans="1:69" x14ac:dyDescent="0.2">
      <c r="A120" s="195">
        <v>41247</v>
      </c>
      <c r="B120" s="102"/>
      <c r="C120" s="101"/>
      <c r="D120" s="102"/>
      <c r="E120" s="101"/>
      <c r="F120" s="113"/>
      <c r="G120" s="101"/>
      <c r="H120" s="101"/>
      <c r="I120" s="102"/>
      <c r="J120" s="182"/>
      <c r="K120" s="101"/>
      <c r="L120" s="102"/>
      <c r="M120" s="182"/>
      <c r="N120" s="101"/>
      <c r="O120" s="103"/>
      <c r="P120" s="104"/>
      <c r="Q120" s="105"/>
      <c r="R120" s="100"/>
      <c r="S120" s="101"/>
      <c r="T120" s="101"/>
      <c r="U120" s="102"/>
      <c r="V120" s="101"/>
      <c r="W120" s="101"/>
      <c r="X120" s="103"/>
      <c r="Y120" s="104"/>
      <c r="Z120" s="105"/>
      <c r="AA120" s="100"/>
      <c r="AB120" s="101"/>
      <c r="AC120" s="101"/>
      <c r="AD120" s="102"/>
      <c r="AE120" s="101"/>
      <c r="AF120" s="101"/>
      <c r="AG120" s="102"/>
      <c r="AH120" s="101"/>
      <c r="AI120" s="101"/>
      <c r="AJ120" s="102"/>
      <c r="AK120" s="101"/>
      <c r="AL120" s="101"/>
      <c r="AM120" s="103"/>
      <c r="AN120" s="103"/>
      <c r="AO120" s="106"/>
      <c r="AP120" s="132"/>
      <c r="AQ120" s="182"/>
      <c r="AR120" s="182"/>
      <c r="AS120" s="113"/>
      <c r="AT120" s="182"/>
      <c r="AU120" s="113"/>
      <c r="AV120" s="182"/>
      <c r="AW120" s="182"/>
      <c r="AX120" s="113"/>
      <c r="AY120" s="182"/>
      <c r="AZ120" s="102"/>
      <c r="BA120" s="101"/>
      <c r="BB120" s="101"/>
      <c r="BC120" s="102"/>
      <c r="BD120" s="101"/>
      <c r="BE120" s="101"/>
      <c r="BF120" s="146"/>
      <c r="BG120" s="103"/>
      <c r="BH120" s="161"/>
      <c r="BI120" s="132"/>
      <c r="BJ120" s="182"/>
      <c r="BK120" s="182"/>
      <c r="BL120" s="199"/>
      <c r="BM120" s="101"/>
      <c r="BN120" s="101"/>
      <c r="BO120" s="146"/>
      <c r="BP120" s="103"/>
      <c r="BQ120" s="162"/>
    </row>
    <row r="121" spans="1:69" x14ac:dyDescent="0.2">
      <c r="A121" s="195">
        <v>41248</v>
      </c>
      <c r="B121" s="102"/>
      <c r="C121" s="101"/>
      <c r="D121" s="102"/>
      <c r="E121" s="101"/>
      <c r="F121" s="113"/>
      <c r="G121" s="101"/>
      <c r="H121" s="101"/>
      <c r="I121" s="102"/>
      <c r="J121" s="182"/>
      <c r="K121" s="101"/>
      <c r="L121" s="102"/>
      <c r="M121" s="182"/>
      <c r="N121" s="101"/>
      <c r="O121" s="103"/>
      <c r="P121" s="104"/>
      <c r="Q121" s="116"/>
      <c r="R121" s="100"/>
      <c r="S121" s="101"/>
      <c r="T121" s="101"/>
      <c r="U121" s="102"/>
      <c r="V121" s="101"/>
      <c r="W121" s="101"/>
      <c r="X121" s="103"/>
      <c r="Y121" s="104"/>
      <c r="Z121" s="105"/>
      <c r="AA121" s="100"/>
      <c r="AB121" s="101"/>
      <c r="AC121" s="101"/>
      <c r="AD121" s="102"/>
      <c r="AE121" s="101"/>
      <c r="AF121" s="101"/>
      <c r="AG121" s="102"/>
      <c r="AH121" s="101"/>
      <c r="AI121" s="101"/>
      <c r="AJ121" s="102"/>
      <c r="AK121" s="101"/>
      <c r="AL121" s="101"/>
      <c r="AM121" s="103"/>
      <c r="AN121" s="103"/>
      <c r="AO121" s="106"/>
      <c r="AP121" s="132"/>
      <c r="AQ121" s="101"/>
      <c r="AR121" s="101"/>
      <c r="AS121" s="113"/>
      <c r="AT121" s="101"/>
      <c r="AU121" s="113"/>
      <c r="AV121" s="101"/>
      <c r="AW121" s="101"/>
      <c r="AX121" s="113"/>
      <c r="AY121" s="101"/>
      <c r="AZ121" s="102"/>
      <c r="BA121" s="101"/>
      <c r="BB121" s="101"/>
      <c r="BC121" s="102"/>
      <c r="BD121" s="101"/>
      <c r="BE121" s="101"/>
      <c r="BF121" s="103"/>
      <c r="BG121" s="103"/>
      <c r="BH121" s="161"/>
      <c r="BI121" s="132"/>
      <c r="BJ121" s="101"/>
      <c r="BK121" s="182"/>
      <c r="BL121" s="199"/>
      <c r="BM121" s="101"/>
      <c r="BN121" s="101"/>
      <c r="BO121" s="103"/>
      <c r="BP121" s="103"/>
      <c r="BQ121" s="162"/>
    </row>
    <row r="122" spans="1:69" x14ac:dyDescent="0.2">
      <c r="A122" s="195">
        <v>41249</v>
      </c>
      <c r="B122" s="143"/>
      <c r="C122" s="101"/>
      <c r="D122" s="143"/>
      <c r="E122" s="144"/>
      <c r="F122" s="145"/>
      <c r="G122" s="101"/>
      <c r="H122" s="144"/>
      <c r="I122" s="102"/>
      <c r="J122" s="182"/>
      <c r="K122" s="101"/>
      <c r="L122" s="102"/>
      <c r="M122" s="182"/>
      <c r="N122" s="101"/>
      <c r="O122" s="103"/>
      <c r="P122" s="147"/>
      <c r="Q122" s="191"/>
      <c r="R122" s="100"/>
      <c r="S122" s="101"/>
      <c r="T122" s="101"/>
      <c r="U122" s="102"/>
      <c r="V122" s="101"/>
      <c r="W122" s="101"/>
      <c r="X122" s="103"/>
      <c r="Y122" s="104"/>
      <c r="Z122" s="105"/>
      <c r="AA122" s="100"/>
      <c r="AB122" s="101"/>
      <c r="AC122" s="101"/>
      <c r="AD122" s="102"/>
      <c r="AE122" s="101"/>
      <c r="AF122" s="101"/>
      <c r="AG122" s="102"/>
      <c r="AH122" s="101"/>
      <c r="AI122" s="101"/>
      <c r="AJ122" s="102"/>
      <c r="AK122" s="101"/>
      <c r="AL122" s="101"/>
      <c r="AM122" s="103"/>
      <c r="AN122" s="103"/>
      <c r="AO122" s="106"/>
      <c r="AP122" s="132"/>
      <c r="AQ122" s="144"/>
      <c r="AR122" s="144"/>
      <c r="AS122" s="113"/>
      <c r="AT122" s="144"/>
      <c r="AU122" s="113"/>
      <c r="AV122" s="144"/>
      <c r="AW122" s="144"/>
      <c r="AX122" s="113"/>
      <c r="AY122" s="144"/>
      <c r="AZ122" s="102"/>
      <c r="BA122" s="101"/>
      <c r="BB122" s="101"/>
      <c r="BC122" s="102"/>
      <c r="BD122" s="101"/>
      <c r="BE122" s="101"/>
      <c r="BF122" s="146"/>
      <c r="BG122" s="103"/>
      <c r="BH122" s="161"/>
      <c r="BI122" s="132"/>
      <c r="BJ122" s="144"/>
      <c r="BK122" s="182"/>
      <c r="BL122" s="199"/>
      <c r="BM122" s="101"/>
      <c r="BN122" s="101"/>
      <c r="BO122" s="146"/>
      <c r="BP122" s="103"/>
      <c r="BQ122" s="162"/>
    </row>
    <row r="123" spans="1:69" x14ac:dyDescent="0.2">
      <c r="A123" s="195">
        <v>41250</v>
      </c>
      <c r="B123" s="102"/>
      <c r="C123" s="101"/>
      <c r="D123" s="102"/>
      <c r="E123" s="101"/>
      <c r="F123" s="113"/>
      <c r="G123" s="101"/>
      <c r="H123" s="101"/>
      <c r="I123" s="102"/>
      <c r="J123" s="182"/>
      <c r="K123" s="101"/>
      <c r="L123" s="102"/>
      <c r="M123" s="182"/>
      <c r="N123" s="101"/>
      <c r="O123" s="103"/>
      <c r="P123" s="104"/>
      <c r="Q123" s="105"/>
      <c r="R123" s="100"/>
      <c r="S123" s="101"/>
      <c r="T123" s="101"/>
      <c r="U123" s="102"/>
      <c r="V123" s="101"/>
      <c r="W123" s="101"/>
      <c r="X123" s="103"/>
      <c r="Y123" s="104"/>
      <c r="Z123" s="105"/>
      <c r="AA123" s="100"/>
      <c r="AB123" s="101"/>
      <c r="AC123" s="101"/>
      <c r="AD123" s="102"/>
      <c r="AE123" s="101"/>
      <c r="AF123" s="101"/>
      <c r="AG123" s="102"/>
      <c r="AH123" s="101"/>
      <c r="AI123" s="101"/>
      <c r="AJ123" s="102"/>
      <c r="AK123" s="101"/>
      <c r="AL123" s="101"/>
      <c r="AM123" s="103"/>
      <c r="AN123" s="103"/>
      <c r="AO123" s="106"/>
      <c r="AP123" s="132"/>
      <c r="AQ123" s="101"/>
      <c r="AR123" s="101"/>
      <c r="AS123" s="113"/>
      <c r="AT123" s="101"/>
      <c r="AU123" s="113"/>
      <c r="AV123" s="101"/>
      <c r="AW123" s="101"/>
      <c r="AX123" s="113"/>
      <c r="AY123" s="101"/>
      <c r="AZ123" s="102"/>
      <c r="BA123" s="101"/>
      <c r="BB123" s="101"/>
      <c r="BC123" s="102"/>
      <c r="BD123" s="101"/>
      <c r="BE123" s="101"/>
      <c r="BF123" s="146"/>
      <c r="BG123" s="103"/>
      <c r="BH123" s="161"/>
      <c r="BI123" s="132"/>
      <c r="BJ123" s="101"/>
      <c r="BK123" s="182"/>
      <c r="BL123" s="199"/>
      <c r="BM123" s="101"/>
      <c r="BN123" s="101"/>
      <c r="BO123" s="146"/>
      <c r="BP123" s="103"/>
      <c r="BQ123" s="162"/>
    </row>
    <row r="124" spans="1:69" x14ac:dyDescent="0.2">
      <c r="A124" s="196">
        <v>41251</v>
      </c>
      <c r="B124" s="125"/>
      <c r="C124" s="121"/>
      <c r="D124" s="125"/>
      <c r="E124" s="121"/>
      <c r="F124" s="124"/>
      <c r="G124" s="121"/>
      <c r="H124" s="121"/>
      <c r="I124" s="125"/>
      <c r="J124" s="166"/>
      <c r="K124" s="121"/>
      <c r="L124" s="125"/>
      <c r="M124" s="166"/>
      <c r="N124" s="121"/>
      <c r="O124" s="129"/>
      <c r="P124" s="130"/>
      <c r="Q124" s="105"/>
      <c r="R124" s="128"/>
      <c r="S124" s="121"/>
      <c r="T124" s="121"/>
      <c r="U124" s="200"/>
      <c r="V124" s="121"/>
      <c r="W124" s="121"/>
      <c r="X124" s="129"/>
      <c r="Y124" s="130"/>
      <c r="Z124" s="105"/>
      <c r="AA124" s="128"/>
      <c r="AB124" s="121"/>
      <c r="AC124" s="121"/>
      <c r="AD124" s="125"/>
      <c r="AE124" s="121"/>
      <c r="AF124" s="121"/>
      <c r="AG124" s="125"/>
      <c r="AH124" s="121"/>
      <c r="AI124" s="121"/>
      <c r="AJ124" s="125"/>
      <c r="AK124" s="121"/>
      <c r="AL124" s="121"/>
      <c r="AM124" s="129"/>
      <c r="AN124" s="129"/>
      <c r="AO124" s="194"/>
      <c r="AP124" s="201"/>
      <c r="AQ124" s="121"/>
      <c r="AR124" s="121"/>
      <c r="AS124" s="124"/>
      <c r="AT124" s="121"/>
      <c r="AU124" s="124"/>
      <c r="AV124" s="121"/>
      <c r="AW124" s="121"/>
      <c r="AX124" s="124"/>
      <c r="AY124" s="121"/>
      <c r="AZ124" s="125"/>
      <c r="BA124" s="121"/>
      <c r="BB124" s="121"/>
      <c r="BC124" s="125"/>
      <c r="BD124" s="121"/>
      <c r="BE124" s="121"/>
      <c r="BF124" s="129"/>
      <c r="BG124" s="129"/>
      <c r="BH124" s="161"/>
      <c r="BI124" s="201"/>
      <c r="BJ124" s="202"/>
      <c r="BK124" s="203"/>
      <c r="BL124" s="204"/>
      <c r="BM124" s="202"/>
      <c r="BN124" s="202"/>
      <c r="BO124" s="129"/>
      <c r="BP124" s="205"/>
      <c r="BQ124" s="162"/>
    </row>
    <row r="125" spans="1:69" x14ac:dyDescent="0.2">
      <c r="A125" s="196">
        <v>41252</v>
      </c>
      <c r="B125" s="125"/>
      <c r="C125" s="121"/>
      <c r="D125" s="125"/>
      <c r="E125" s="121"/>
      <c r="F125" s="124"/>
      <c r="G125" s="121"/>
      <c r="H125" s="121"/>
      <c r="I125" s="125"/>
      <c r="J125" s="121"/>
      <c r="K125" s="121"/>
      <c r="L125" s="125"/>
      <c r="M125" s="121"/>
      <c r="N125" s="121"/>
      <c r="O125" s="129"/>
      <c r="P125" s="129"/>
      <c r="Q125" s="105"/>
      <c r="R125" s="128"/>
      <c r="S125" s="121"/>
      <c r="T125" s="121"/>
      <c r="U125" s="200"/>
      <c r="V125" s="121"/>
      <c r="W125" s="121"/>
      <c r="X125" s="129"/>
      <c r="Y125" s="130"/>
      <c r="Z125" s="105"/>
      <c r="AA125" s="128"/>
      <c r="AB125" s="121"/>
      <c r="AC125" s="121"/>
      <c r="AD125" s="125"/>
      <c r="AE125" s="121"/>
      <c r="AF125" s="121"/>
      <c r="AG125" s="125"/>
      <c r="AH125" s="121"/>
      <c r="AI125" s="121"/>
      <c r="AJ125" s="125"/>
      <c r="AK125" s="121"/>
      <c r="AL125" s="121"/>
      <c r="AM125" s="129"/>
      <c r="AN125" s="129"/>
      <c r="AO125" s="194"/>
      <c r="AP125" s="201"/>
      <c r="AQ125" s="121"/>
      <c r="AR125" s="121"/>
      <c r="AS125" s="124"/>
      <c r="AT125" s="121"/>
      <c r="AU125" s="124"/>
      <c r="AV125" s="121"/>
      <c r="AW125" s="121"/>
      <c r="AX125" s="124"/>
      <c r="AY125" s="121"/>
      <c r="AZ125" s="125"/>
      <c r="BA125" s="121"/>
      <c r="BB125" s="121"/>
      <c r="BC125" s="125"/>
      <c r="BD125" s="121"/>
      <c r="BE125" s="121"/>
      <c r="BF125" s="129"/>
      <c r="BG125" s="129"/>
      <c r="BH125" s="161"/>
      <c r="BI125" s="201"/>
      <c r="BJ125" s="202"/>
      <c r="BK125" s="203"/>
      <c r="BL125" s="204"/>
      <c r="BM125" s="202"/>
      <c r="BN125" s="202"/>
      <c r="BO125" s="129"/>
      <c r="BP125" s="205"/>
      <c r="BQ125" s="162"/>
    </row>
    <row r="126" spans="1:69" x14ac:dyDescent="0.2">
      <c r="A126" s="195">
        <v>41253</v>
      </c>
      <c r="B126" s="102"/>
      <c r="C126" s="101"/>
      <c r="D126" s="102"/>
      <c r="E126" s="101"/>
      <c r="F126" s="113"/>
      <c r="G126" s="101"/>
      <c r="H126" s="101"/>
      <c r="I126" s="102"/>
      <c r="J126" s="182"/>
      <c r="K126" s="101"/>
      <c r="L126" s="102"/>
      <c r="M126" s="182"/>
      <c r="N126" s="101"/>
      <c r="O126" s="103"/>
      <c r="P126" s="104"/>
      <c r="Q126" s="105"/>
      <c r="R126" s="100"/>
      <c r="S126" s="101"/>
      <c r="T126" s="101"/>
      <c r="U126" s="102"/>
      <c r="V126" s="101"/>
      <c r="W126" s="101"/>
      <c r="X126" s="103"/>
      <c r="Y126" s="104"/>
      <c r="Z126" s="105"/>
      <c r="AA126" s="100"/>
      <c r="AB126" s="101"/>
      <c r="AC126" s="101"/>
      <c r="AD126" s="102"/>
      <c r="AE126" s="101"/>
      <c r="AF126" s="101"/>
      <c r="AG126" s="102"/>
      <c r="AH126" s="101"/>
      <c r="AI126" s="101"/>
      <c r="AJ126" s="102"/>
      <c r="AK126" s="101"/>
      <c r="AL126" s="101"/>
      <c r="AM126" s="103"/>
      <c r="AN126" s="103"/>
      <c r="AO126" s="106"/>
      <c r="AP126" s="132"/>
      <c r="AQ126" s="101"/>
      <c r="AR126" s="101"/>
      <c r="AS126" s="113"/>
      <c r="AT126" s="101"/>
      <c r="AU126" s="113"/>
      <c r="AV126" s="101"/>
      <c r="AW126" s="101"/>
      <c r="AX126" s="113"/>
      <c r="AY126" s="101"/>
      <c r="AZ126" s="102"/>
      <c r="BA126" s="101"/>
      <c r="BB126" s="101"/>
      <c r="BC126" s="102"/>
      <c r="BD126" s="101"/>
      <c r="BE126" s="101"/>
      <c r="BF126" s="146"/>
      <c r="BG126" s="103"/>
      <c r="BH126" s="161"/>
      <c r="BI126" s="132"/>
      <c r="BJ126" s="101"/>
      <c r="BK126" s="182"/>
      <c r="BL126" s="199"/>
      <c r="BM126" s="101"/>
      <c r="BN126" s="101"/>
      <c r="BO126" s="146"/>
      <c r="BP126" s="103"/>
      <c r="BQ126" s="162"/>
    </row>
    <row r="127" spans="1:69" x14ac:dyDescent="0.2">
      <c r="A127" s="195">
        <v>41254</v>
      </c>
      <c r="B127" s="102"/>
      <c r="C127" s="101"/>
      <c r="D127" s="102"/>
      <c r="E127" s="101"/>
      <c r="F127" s="113"/>
      <c r="G127" s="101"/>
      <c r="H127" s="101"/>
      <c r="I127" s="102"/>
      <c r="J127" s="182"/>
      <c r="K127" s="101"/>
      <c r="L127" s="102"/>
      <c r="M127" s="182"/>
      <c r="N127" s="101"/>
      <c r="O127" s="103"/>
      <c r="P127" s="104"/>
      <c r="Q127" s="105"/>
      <c r="R127" s="100"/>
      <c r="S127" s="101"/>
      <c r="T127" s="101"/>
      <c r="U127" s="102"/>
      <c r="V127" s="101"/>
      <c r="W127" s="101"/>
      <c r="X127" s="103"/>
      <c r="Y127" s="104"/>
      <c r="Z127" s="105"/>
      <c r="AA127" s="100"/>
      <c r="AB127" s="101"/>
      <c r="AC127" s="101"/>
      <c r="AD127" s="102"/>
      <c r="AE127" s="101"/>
      <c r="AF127" s="101"/>
      <c r="AG127" s="102"/>
      <c r="AH127" s="101"/>
      <c r="AI127" s="101"/>
      <c r="AJ127" s="102"/>
      <c r="AK127" s="101"/>
      <c r="AL127" s="101"/>
      <c r="AM127" s="103"/>
      <c r="AN127" s="103"/>
      <c r="AO127" s="106"/>
      <c r="AP127" s="132"/>
      <c r="AQ127" s="182"/>
      <c r="AR127" s="182"/>
      <c r="AS127" s="113"/>
      <c r="AT127" s="182"/>
      <c r="AU127" s="113"/>
      <c r="AV127" s="182"/>
      <c r="AW127" s="182"/>
      <c r="AX127" s="113"/>
      <c r="AY127" s="182"/>
      <c r="AZ127" s="102"/>
      <c r="BA127" s="101"/>
      <c r="BB127" s="101"/>
      <c r="BC127" s="102"/>
      <c r="BD127" s="101"/>
      <c r="BE127" s="101"/>
      <c r="BF127" s="146"/>
      <c r="BG127" s="103"/>
      <c r="BH127" s="161"/>
      <c r="BI127" s="132"/>
      <c r="BJ127" s="182"/>
      <c r="BK127" s="182"/>
      <c r="BL127" s="199"/>
      <c r="BM127" s="101"/>
      <c r="BN127" s="101"/>
      <c r="BO127" s="146"/>
      <c r="BP127" s="103"/>
      <c r="BQ127" s="162"/>
    </row>
    <row r="128" spans="1:69" x14ac:dyDescent="0.2">
      <c r="A128" s="195">
        <v>41255</v>
      </c>
      <c r="B128" s="102"/>
      <c r="C128" s="101"/>
      <c r="D128" s="102"/>
      <c r="E128" s="101"/>
      <c r="F128" s="113"/>
      <c r="G128" s="101"/>
      <c r="H128" s="101"/>
      <c r="I128" s="102"/>
      <c r="J128" s="182"/>
      <c r="K128" s="101"/>
      <c r="L128" s="102"/>
      <c r="M128" s="182"/>
      <c r="N128" s="101"/>
      <c r="O128" s="103"/>
      <c r="P128" s="104"/>
      <c r="Q128" s="116"/>
      <c r="R128" s="100"/>
      <c r="S128" s="101"/>
      <c r="T128" s="101"/>
      <c r="U128" s="102"/>
      <c r="V128" s="101"/>
      <c r="W128" s="101"/>
      <c r="X128" s="103"/>
      <c r="Y128" s="104"/>
      <c r="Z128" s="105"/>
      <c r="AA128" s="100"/>
      <c r="AB128" s="101"/>
      <c r="AC128" s="101"/>
      <c r="AD128" s="102"/>
      <c r="AE128" s="101"/>
      <c r="AF128" s="101"/>
      <c r="AG128" s="102"/>
      <c r="AH128" s="101"/>
      <c r="AI128" s="101"/>
      <c r="AJ128" s="102"/>
      <c r="AK128" s="101"/>
      <c r="AL128" s="101"/>
      <c r="AM128" s="103"/>
      <c r="AN128" s="103"/>
      <c r="AO128" s="106"/>
      <c r="AP128" s="132"/>
      <c r="AQ128" s="101"/>
      <c r="AR128" s="101"/>
      <c r="AS128" s="113"/>
      <c r="AT128" s="101"/>
      <c r="AU128" s="113"/>
      <c r="AV128" s="101"/>
      <c r="AW128" s="101"/>
      <c r="AX128" s="113"/>
      <c r="AY128" s="101"/>
      <c r="AZ128" s="102"/>
      <c r="BA128" s="101"/>
      <c r="BB128" s="101"/>
      <c r="BC128" s="102"/>
      <c r="BD128" s="101"/>
      <c r="BE128" s="101"/>
      <c r="BF128" s="103"/>
      <c r="BG128" s="103"/>
      <c r="BH128" s="161"/>
      <c r="BI128" s="132"/>
      <c r="BJ128" s="101"/>
      <c r="BK128" s="182"/>
      <c r="BL128" s="199"/>
      <c r="BM128" s="101"/>
      <c r="BN128" s="101"/>
      <c r="BO128" s="103"/>
      <c r="BP128" s="103"/>
      <c r="BQ128" s="162"/>
    </row>
    <row r="129" spans="1:69" x14ac:dyDescent="0.2">
      <c r="A129" s="195">
        <v>41256</v>
      </c>
      <c r="B129" s="143"/>
      <c r="C129" s="101"/>
      <c r="D129" s="143"/>
      <c r="E129" s="144"/>
      <c r="F129" s="145"/>
      <c r="G129" s="101"/>
      <c r="H129" s="144"/>
      <c r="I129" s="102"/>
      <c r="J129" s="182"/>
      <c r="K129" s="101"/>
      <c r="L129" s="102"/>
      <c r="M129" s="182"/>
      <c r="N129" s="101"/>
      <c r="O129" s="103"/>
      <c r="P129" s="147"/>
      <c r="Q129" s="191"/>
      <c r="R129" s="100"/>
      <c r="S129" s="101"/>
      <c r="T129" s="101"/>
      <c r="U129" s="102"/>
      <c r="V129" s="101"/>
      <c r="W129" s="101"/>
      <c r="X129" s="103"/>
      <c r="Y129" s="104"/>
      <c r="Z129" s="105"/>
      <c r="AA129" s="100"/>
      <c r="AB129" s="101"/>
      <c r="AC129" s="101"/>
      <c r="AD129" s="102"/>
      <c r="AE129" s="101"/>
      <c r="AF129" s="101"/>
      <c r="AG129" s="102"/>
      <c r="AH129" s="101"/>
      <c r="AI129" s="101"/>
      <c r="AJ129" s="102"/>
      <c r="AK129" s="101"/>
      <c r="AL129" s="101"/>
      <c r="AM129" s="103"/>
      <c r="AN129" s="103"/>
      <c r="AO129" s="106"/>
      <c r="AP129" s="132"/>
      <c r="AQ129" s="144"/>
      <c r="AR129" s="144"/>
      <c r="AS129" s="113"/>
      <c r="AT129" s="144"/>
      <c r="AU129" s="113"/>
      <c r="AV129" s="144"/>
      <c r="AW129" s="144"/>
      <c r="AX129" s="113"/>
      <c r="AY129" s="144"/>
      <c r="AZ129" s="102"/>
      <c r="BA129" s="101"/>
      <c r="BB129" s="101"/>
      <c r="BC129" s="102"/>
      <c r="BD129" s="101"/>
      <c r="BE129" s="101"/>
      <c r="BF129" s="146"/>
      <c r="BG129" s="103"/>
      <c r="BH129" s="161"/>
      <c r="BI129" s="132"/>
      <c r="BJ129" s="144"/>
      <c r="BK129" s="182"/>
      <c r="BL129" s="199"/>
      <c r="BM129" s="101"/>
      <c r="BN129" s="101"/>
      <c r="BO129" s="146"/>
      <c r="BP129" s="103"/>
      <c r="BQ129" s="162"/>
    </row>
    <row r="130" spans="1:69" x14ac:dyDescent="0.2">
      <c r="A130" s="195">
        <v>41257</v>
      </c>
      <c r="B130" s="102"/>
      <c r="C130" s="101"/>
      <c r="D130" s="102"/>
      <c r="E130" s="101"/>
      <c r="F130" s="113"/>
      <c r="G130" s="101"/>
      <c r="H130" s="101"/>
      <c r="I130" s="102"/>
      <c r="J130" s="182"/>
      <c r="K130" s="101"/>
      <c r="L130" s="102"/>
      <c r="M130" s="182"/>
      <c r="N130" s="101"/>
      <c r="O130" s="103"/>
      <c r="P130" s="104"/>
      <c r="Q130" s="105"/>
      <c r="R130" s="100"/>
      <c r="S130" s="101"/>
      <c r="T130" s="101"/>
      <c r="U130" s="102"/>
      <c r="V130" s="101"/>
      <c r="W130" s="101"/>
      <c r="X130" s="103"/>
      <c r="Y130" s="104"/>
      <c r="Z130" s="105"/>
      <c r="AA130" s="100"/>
      <c r="AB130" s="101"/>
      <c r="AC130" s="101"/>
      <c r="AD130" s="102"/>
      <c r="AE130" s="101"/>
      <c r="AF130" s="101"/>
      <c r="AG130" s="102"/>
      <c r="AH130" s="101"/>
      <c r="AI130" s="101"/>
      <c r="AJ130" s="102"/>
      <c r="AK130" s="101"/>
      <c r="AL130" s="101"/>
      <c r="AM130" s="103"/>
      <c r="AN130" s="103"/>
      <c r="AO130" s="106"/>
      <c r="AP130" s="132"/>
      <c r="AQ130" s="101"/>
      <c r="AR130" s="101"/>
      <c r="AS130" s="113"/>
      <c r="AT130" s="101"/>
      <c r="AU130" s="113"/>
      <c r="AV130" s="101"/>
      <c r="AW130" s="101"/>
      <c r="AX130" s="113"/>
      <c r="AY130" s="101"/>
      <c r="AZ130" s="102"/>
      <c r="BA130" s="101"/>
      <c r="BB130" s="101"/>
      <c r="BC130" s="102"/>
      <c r="BD130" s="101"/>
      <c r="BE130" s="101"/>
      <c r="BF130" s="146"/>
      <c r="BG130" s="103"/>
      <c r="BH130" s="161"/>
      <c r="BI130" s="132"/>
      <c r="BJ130" s="101"/>
      <c r="BK130" s="182"/>
      <c r="BL130" s="199"/>
      <c r="BM130" s="101"/>
      <c r="BN130" s="101"/>
      <c r="BO130" s="146"/>
      <c r="BP130" s="103"/>
      <c r="BQ130" s="162"/>
    </row>
    <row r="131" spans="1:69" x14ac:dyDescent="0.2">
      <c r="A131" s="196">
        <v>41258</v>
      </c>
      <c r="B131" s="125"/>
      <c r="C131" s="121"/>
      <c r="D131" s="125"/>
      <c r="E131" s="121"/>
      <c r="F131" s="124"/>
      <c r="G131" s="121"/>
      <c r="H131" s="121"/>
      <c r="I131" s="125"/>
      <c r="J131" s="166"/>
      <c r="K131" s="121"/>
      <c r="L131" s="125"/>
      <c r="M131" s="166"/>
      <c r="N131" s="121"/>
      <c r="O131" s="129"/>
      <c r="P131" s="130"/>
      <c r="Q131" s="105"/>
      <c r="R131" s="128"/>
      <c r="S131" s="121"/>
      <c r="T131" s="121"/>
      <c r="U131" s="200"/>
      <c r="V131" s="121"/>
      <c r="W131" s="121"/>
      <c r="X131" s="129"/>
      <c r="Y131" s="130"/>
      <c r="Z131" s="105"/>
      <c r="AA131" s="128"/>
      <c r="AB131" s="121"/>
      <c r="AC131" s="121"/>
      <c r="AD131" s="125"/>
      <c r="AE131" s="121"/>
      <c r="AF131" s="121"/>
      <c r="AG131" s="125"/>
      <c r="AH131" s="121"/>
      <c r="AI131" s="121"/>
      <c r="AJ131" s="125"/>
      <c r="AK131" s="121"/>
      <c r="AL131" s="121"/>
      <c r="AM131" s="129"/>
      <c r="AN131" s="129"/>
      <c r="AO131" s="194"/>
      <c r="AP131" s="201"/>
      <c r="AQ131" s="121"/>
      <c r="AR131" s="121"/>
      <c r="AS131" s="124"/>
      <c r="AT131" s="121"/>
      <c r="AU131" s="124"/>
      <c r="AV131" s="121"/>
      <c r="AW131" s="121"/>
      <c r="AX131" s="124"/>
      <c r="AY131" s="121"/>
      <c r="AZ131" s="125"/>
      <c r="BA131" s="121"/>
      <c r="BB131" s="121"/>
      <c r="BC131" s="125"/>
      <c r="BD131" s="121"/>
      <c r="BE131" s="121"/>
      <c r="BF131" s="129"/>
      <c r="BG131" s="129"/>
      <c r="BH131" s="161"/>
      <c r="BI131" s="201"/>
      <c r="BJ131" s="202"/>
      <c r="BK131" s="203"/>
      <c r="BL131" s="204"/>
      <c r="BM131" s="202"/>
      <c r="BN131" s="202"/>
      <c r="BO131" s="129"/>
      <c r="BP131" s="205"/>
      <c r="BQ131" s="162"/>
    </row>
    <row r="132" spans="1:69" x14ac:dyDescent="0.2">
      <c r="A132" s="196">
        <v>41259</v>
      </c>
      <c r="B132" s="125"/>
      <c r="C132" s="121"/>
      <c r="D132" s="125"/>
      <c r="E132" s="121"/>
      <c r="F132" s="124"/>
      <c r="G132" s="121"/>
      <c r="H132" s="121"/>
      <c r="I132" s="125"/>
      <c r="J132" s="121"/>
      <c r="K132" s="121"/>
      <c r="L132" s="125"/>
      <c r="M132" s="121"/>
      <c r="N132" s="121"/>
      <c r="O132" s="129"/>
      <c r="P132" s="129"/>
      <c r="Q132" s="105"/>
      <c r="R132" s="128"/>
      <c r="S132" s="121"/>
      <c r="T132" s="121"/>
      <c r="U132" s="200"/>
      <c r="V132" s="121"/>
      <c r="W132" s="121"/>
      <c r="X132" s="129"/>
      <c r="Y132" s="130"/>
      <c r="Z132" s="105"/>
      <c r="AA132" s="128"/>
      <c r="AB132" s="121"/>
      <c r="AC132" s="121"/>
      <c r="AD132" s="125"/>
      <c r="AE132" s="121"/>
      <c r="AF132" s="121"/>
      <c r="AG132" s="125"/>
      <c r="AH132" s="121"/>
      <c r="AI132" s="121"/>
      <c r="AJ132" s="125"/>
      <c r="AK132" s="121"/>
      <c r="AL132" s="121"/>
      <c r="AM132" s="129"/>
      <c r="AN132" s="129"/>
      <c r="AO132" s="194"/>
      <c r="AP132" s="201"/>
      <c r="AQ132" s="121"/>
      <c r="AR132" s="121"/>
      <c r="AS132" s="124"/>
      <c r="AT132" s="121"/>
      <c r="AU132" s="124"/>
      <c r="AV132" s="121"/>
      <c r="AW132" s="121"/>
      <c r="AX132" s="124"/>
      <c r="AY132" s="121"/>
      <c r="AZ132" s="125"/>
      <c r="BA132" s="121"/>
      <c r="BB132" s="121"/>
      <c r="BC132" s="125"/>
      <c r="BD132" s="121"/>
      <c r="BE132" s="121"/>
      <c r="BF132" s="129"/>
      <c r="BG132" s="129"/>
      <c r="BH132" s="161"/>
      <c r="BI132" s="201"/>
      <c r="BJ132" s="202"/>
      <c r="BK132" s="203"/>
      <c r="BL132" s="204"/>
      <c r="BM132" s="202"/>
      <c r="BN132" s="202"/>
      <c r="BO132" s="129"/>
      <c r="BP132" s="205"/>
      <c r="BQ132" s="162"/>
    </row>
    <row r="133" spans="1:69" x14ac:dyDescent="0.2">
      <c r="A133" s="195">
        <v>41260</v>
      </c>
      <c r="B133" s="102"/>
      <c r="C133" s="101"/>
      <c r="D133" s="102"/>
      <c r="E133" s="101"/>
      <c r="F133" s="113"/>
      <c r="G133" s="101"/>
      <c r="H133" s="101"/>
      <c r="I133" s="102"/>
      <c r="J133" s="182"/>
      <c r="K133" s="101"/>
      <c r="L133" s="102"/>
      <c r="M133" s="182"/>
      <c r="N133" s="101"/>
      <c r="O133" s="103"/>
      <c r="P133" s="104"/>
      <c r="Q133" s="105"/>
      <c r="R133" s="100"/>
      <c r="S133" s="101"/>
      <c r="T133" s="101"/>
      <c r="U133" s="102"/>
      <c r="V133" s="101"/>
      <c r="W133" s="101"/>
      <c r="X133" s="103"/>
      <c r="Y133" s="104"/>
      <c r="Z133" s="105"/>
      <c r="AA133" s="100"/>
      <c r="AB133" s="101"/>
      <c r="AC133" s="101"/>
      <c r="AD133" s="102"/>
      <c r="AE133" s="101"/>
      <c r="AF133" s="101"/>
      <c r="AG133" s="102"/>
      <c r="AH133" s="101"/>
      <c r="AI133" s="101"/>
      <c r="AJ133" s="102"/>
      <c r="AK133" s="101"/>
      <c r="AL133" s="101"/>
      <c r="AM133" s="103"/>
      <c r="AN133" s="103"/>
      <c r="AO133" s="106"/>
      <c r="AP133" s="132"/>
      <c r="AQ133" s="101"/>
      <c r="AR133" s="101"/>
      <c r="AS133" s="113"/>
      <c r="AT133" s="101"/>
      <c r="AU133" s="113"/>
      <c r="AV133" s="101"/>
      <c r="AW133" s="101"/>
      <c r="AX133" s="113"/>
      <c r="AY133" s="101"/>
      <c r="AZ133" s="102"/>
      <c r="BA133" s="101"/>
      <c r="BB133" s="101"/>
      <c r="BC133" s="102"/>
      <c r="BD133" s="101"/>
      <c r="BE133" s="101"/>
      <c r="BF133" s="146"/>
      <c r="BG133" s="103"/>
      <c r="BH133" s="161"/>
      <c r="BI133" s="132"/>
      <c r="BJ133" s="101"/>
      <c r="BK133" s="182"/>
      <c r="BL133" s="199"/>
      <c r="BM133" s="101"/>
      <c r="BN133" s="101"/>
      <c r="BO133" s="146"/>
      <c r="BP133" s="103"/>
      <c r="BQ133" s="162"/>
    </row>
    <row r="134" spans="1:69" x14ac:dyDescent="0.2">
      <c r="A134" s="195">
        <v>41261</v>
      </c>
      <c r="B134" s="102"/>
      <c r="C134" s="101"/>
      <c r="D134" s="102"/>
      <c r="E134" s="101"/>
      <c r="F134" s="113"/>
      <c r="G134" s="101"/>
      <c r="H134" s="101"/>
      <c r="I134" s="102"/>
      <c r="J134" s="182"/>
      <c r="K134" s="101"/>
      <c r="L134" s="102"/>
      <c r="M134" s="182"/>
      <c r="N134" s="101"/>
      <c r="O134" s="103"/>
      <c r="P134" s="104"/>
      <c r="Q134" s="105"/>
      <c r="R134" s="100"/>
      <c r="S134" s="101"/>
      <c r="T134" s="101"/>
      <c r="U134" s="102"/>
      <c r="V134" s="101"/>
      <c r="W134" s="101"/>
      <c r="X134" s="103"/>
      <c r="Y134" s="104"/>
      <c r="Z134" s="105"/>
      <c r="AA134" s="100"/>
      <c r="AB134" s="101"/>
      <c r="AC134" s="101"/>
      <c r="AD134" s="102"/>
      <c r="AE134" s="101"/>
      <c r="AF134" s="101"/>
      <c r="AG134" s="102"/>
      <c r="AH134" s="101"/>
      <c r="AI134" s="101"/>
      <c r="AJ134" s="102"/>
      <c r="AK134" s="101"/>
      <c r="AL134" s="101"/>
      <c r="AM134" s="103"/>
      <c r="AN134" s="103"/>
      <c r="AO134" s="106"/>
      <c r="AP134" s="132"/>
      <c r="AQ134" s="182"/>
      <c r="AR134" s="182"/>
      <c r="AS134" s="113"/>
      <c r="AT134" s="182"/>
      <c r="AU134" s="113"/>
      <c r="AV134" s="182"/>
      <c r="AW134" s="182"/>
      <c r="AX134" s="113"/>
      <c r="AY134" s="182"/>
      <c r="AZ134" s="102"/>
      <c r="BA134" s="101"/>
      <c r="BB134" s="101"/>
      <c r="BC134" s="102"/>
      <c r="BD134" s="101"/>
      <c r="BE134" s="101"/>
      <c r="BF134" s="146"/>
      <c r="BG134" s="103"/>
      <c r="BH134" s="161"/>
      <c r="BI134" s="132"/>
      <c r="BJ134" s="182"/>
      <c r="BK134" s="182"/>
      <c r="BL134" s="199"/>
      <c r="BM134" s="101"/>
      <c r="BN134" s="101"/>
      <c r="BO134" s="146"/>
      <c r="BP134" s="103"/>
      <c r="BQ134" s="162"/>
    </row>
    <row r="135" spans="1:69" x14ac:dyDescent="0.2">
      <c r="A135" s="195">
        <v>41262</v>
      </c>
      <c r="B135" s="102"/>
      <c r="C135" s="101"/>
      <c r="D135" s="102"/>
      <c r="E135" s="101"/>
      <c r="F135" s="113"/>
      <c r="G135" s="101"/>
      <c r="H135" s="101"/>
      <c r="I135" s="102"/>
      <c r="J135" s="182"/>
      <c r="K135" s="101"/>
      <c r="L135" s="102"/>
      <c r="M135" s="182"/>
      <c r="N135" s="101"/>
      <c r="O135" s="103"/>
      <c r="P135" s="104"/>
      <c r="Q135" s="116"/>
      <c r="R135" s="100"/>
      <c r="S135" s="101"/>
      <c r="T135" s="101"/>
      <c r="U135" s="102"/>
      <c r="V135" s="101"/>
      <c r="W135" s="101"/>
      <c r="X135" s="103"/>
      <c r="Y135" s="104"/>
      <c r="Z135" s="105"/>
      <c r="AA135" s="100"/>
      <c r="AB135" s="101"/>
      <c r="AC135" s="101"/>
      <c r="AD135" s="102"/>
      <c r="AE135" s="101"/>
      <c r="AF135" s="101"/>
      <c r="AG135" s="102"/>
      <c r="AH135" s="101"/>
      <c r="AI135" s="101"/>
      <c r="AJ135" s="102"/>
      <c r="AK135" s="101"/>
      <c r="AL135" s="101"/>
      <c r="AM135" s="103"/>
      <c r="AN135" s="103"/>
      <c r="AO135" s="106"/>
      <c r="AP135" s="132"/>
      <c r="AQ135" s="101"/>
      <c r="AR135" s="101"/>
      <c r="AS135" s="113"/>
      <c r="AT135" s="101"/>
      <c r="AU135" s="113"/>
      <c r="AV135" s="101"/>
      <c r="AW135" s="101"/>
      <c r="AX135" s="113"/>
      <c r="AY135" s="101"/>
      <c r="AZ135" s="102"/>
      <c r="BA135" s="101"/>
      <c r="BB135" s="101"/>
      <c r="BC135" s="102"/>
      <c r="BD135" s="101"/>
      <c r="BE135" s="101"/>
      <c r="BF135" s="103"/>
      <c r="BG135" s="103"/>
      <c r="BH135" s="161"/>
      <c r="BI135" s="132"/>
      <c r="BJ135" s="101"/>
      <c r="BK135" s="182"/>
      <c r="BL135" s="199"/>
      <c r="BM135" s="101"/>
      <c r="BN135" s="101"/>
      <c r="BO135" s="103"/>
      <c r="BP135" s="103"/>
      <c r="BQ135" s="162"/>
    </row>
    <row r="136" spans="1:69" x14ac:dyDescent="0.2">
      <c r="A136" s="195">
        <v>41263</v>
      </c>
      <c r="B136" s="143"/>
      <c r="C136" s="101"/>
      <c r="D136" s="143"/>
      <c r="E136" s="144"/>
      <c r="F136" s="145"/>
      <c r="G136" s="101"/>
      <c r="H136" s="144"/>
      <c r="I136" s="102"/>
      <c r="J136" s="182"/>
      <c r="K136" s="101"/>
      <c r="L136" s="102"/>
      <c r="M136" s="182"/>
      <c r="N136" s="101"/>
      <c r="O136" s="103"/>
      <c r="P136" s="147"/>
      <c r="Q136" s="191"/>
      <c r="R136" s="100"/>
      <c r="S136" s="101"/>
      <c r="T136" s="101"/>
      <c r="U136" s="102"/>
      <c r="V136" s="101"/>
      <c r="W136" s="101"/>
      <c r="X136" s="103"/>
      <c r="Y136" s="104"/>
      <c r="Z136" s="105"/>
      <c r="AA136" s="100"/>
      <c r="AB136" s="101"/>
      <c r="AC136" s="101"/>
      <c r="AD136" s="102"/>
      <c r="AE136" s="101"/>
      <c r="AF136" s="101"/>
      <c r="AG136" s="102"/>
      <c r="AH136" s="101"/>
      <c r="AI136" s="101"/>
      <c r="AJ136" s="102"/>
      <c r="AK136" s="101"/>
      <c r="AL136" s="101"/>
      <c r="AM136" s="103"/>
      <c r="AN136" s="103"/>
      <c r="AO136" s="106"/>
      <c r="AP136" s="132"/>
      <c r="AQ136" s="144"/>
      <c r="AR136" s="144"/>
      <c r="AS136" s="113"/>
      <c r="AT136" s="144"/>
      <c r="AU136" s="113"/>
      <c r="AV136" s="144"/>
      <c r="AW136" s="144"/>
      <c r="AX136" s="113"/>
      <c r="AY136" s="144"/>
      <c r="AZ136" s="102"/>
      <c r="BA136" s="101"/>
      <c r="BB136" s="101"/>
      <c r="BC136" s="102"/>
      <c r="BD136" s="101"/>
      <c r="BE136" s="101"/>
      <c r="BF136" s="146"/>
      <c r="BG136" s="103"/>
      <c r="BH136" s="161"/>
      <c r="BI136" s="132"/>
      <c r="BJ136" s="144"/>
      <c r="BK136" s="182"/>
      <c r="BL136" s="199"/>
      <c r="BM136" s="101"/>
      <c r="BN136" s="101"/>
      <c r="BO136" s="146"/>
      <c r="BP136" s="103"/>
      <c r="BQ136" s="162"/>
    </row>
    <row r="137" spans="1:69" x14ac:dyDescent="0.2">
      <c r="A137" s="195">
        <v>41264</v>
      </c>
      <c r="B137" s="102"/>
      <c r="C137" s="101"/>
      <c r="D137" s="102"/>
      <c r="E137" s="101"/>
      <c r="F137" s="113"/>
      <c r="G137" s="101"/>
      <c r="H137" s="101"/>
      <c r="I137" s="102"/>
      <c r="J137" s="182"/>
      <c r="K137" s="101"/>
      <c r="L137" s="102"/>
      <c r="M137" s="182"/>
      <c r="N137" s="101"/>
      <c r="O137" s="103"/>
      <c r="P137" s="104"/>
      <c r="Q137" s="105"/>
      <c r="R137" s="100"/>
      <c r="S137" s="101"/>
      <c r="T137" s="101"/>
      <c r="U137" s="102"/>
      <c r="V137" s="101"/>
      <c r="W137" s="101"/>
      <c r="X137" s="103"/>
      <c r="Y137" s="104"/>
      <c r="Z137" s="105"/>
      <c r="AA137" s="100"/>
      <c r="AB137" s="101"/>
      <c r="AC137" s="101"/>
      <c r="AD137" s="102"/>
      <c r="AE137" s="101"/>
      <c r="AF137" s="101"/>
      <c r="AG137" s="102"/>
      <c r="AH137" s="101"/>
      <c r="AI137" s="101"/>
      <c r="AJ137" s="102"/>
      <c r="AK137" s="101"/>
      <c r="AL137" s="101"/>
      <c r="AM137" s="103"/>
      <c r="AN137" s="103"/>
      <c r="AO137" s="106"/>
      <c r="AP137" s="132"/>
      <c r="AQ137" s="101"/>
      <c r="AR137" s="101"/>
      <c r="AS137" s="113"/>
      <c r="AT137" s="101"/>
      <c r="AU137" s="113"/>
      <c r="AV137" s="101"/>
      <c r="AW137" s="101"/>
      <c r="AX137" s="113"/>
      <c r="AY137" s="101"/>
      <c r="AZ137" s="102"/>
      <c r="BA137" s="101"/>
      <c r="BB137" s="101"/>
      <c r="BC137" s="102"/>
      <c r="BD137" s="101"/>
      <c r="BE137" s="101"/>
      <c r="BF137" s="146"/>
      <c r="BG137" s="103"/>
      <c r="BH137" s="161"/>
      <c r="BI137" s="132"/>
      <c r="BJ137" s="101"/>
      <c r="BK137" s="182"/>
      <c r="BL137" s="199"/>
      <c r="BM137" s="101"/>
      <c r="BN137" s="101"/>
      <c r="BO137" s="146"/>
      <c r="BP137" s="103"/>
      <c r="BQ137" s="162"/>
    </row>
    <row r="138" spans="1:69" x14ac:dyDescent="0.2">
      <c r="A138" s="196">
        <v>41265</v>
      </c>
      <c r="B138" s="125"/>
      <c r="C138" s="121"/>
      <c r="D138" s="125"/>
      <c r="E138" s="121"/>
      <c r="F138" s="124"/>
      <c r="G138" s="121"/>
      <c r="H138" s="121"/>
      <c r="I138" s="125"/>
      <c r="J138" s="166"/>
      <c r="K138" s="121"/>
      <c r="L138" s="125"/>
      <c r="M138" s="166"/>
      <c r="N138" s="121"/>
      <c r="O138" s="129"/>
      <c r="P138" s="130"/>
      <c r="Q138" s="105"/>
      <c r="R138" s="128"/>
      <c r="S138" s="121"/>
      <c r="T138" s="121"/>
      <c r="U138" s="200"/>
      <c r="V138" s="121"/>
      <c r="W138" s="121"/>
      <c r="X138" s="129"/>
      <c r="Y138" s="130"/>
      <c r="Z138" s="105"/>
      <c r="AA138" s="128"/>
      <c r="AB138" s="121"/>
      <c r="AC138" s="121"/>
      <c r="AD138" s="125"/>
      <c r="AE138" s="121"/>
      <c r="AF138" s="121"/>
      <c r="AG138" s="125"/>
      <c r="AH138" s="121"/>
      <c r="AI138" s="121"/>
      <c r="AJ138" s="125"/>
      <c r="AK138" s="121"/>
      <c r="AL138" s="121"/>
      <c r="AM138" s="129"/>
      <c r="AN138" s="129"/>
      <c r="AO138" s="194"/>
      <c r="AP138" s="201"/>
      <c r="AQ138" s="121"/>
      <c r="AR138" s="121"/>
      <c r="AS138" s="124"/>
      <c r="AT138" s="121"/>
      <c r="AU138" s="124"/>
      <c r="AV138" s="121"/>
      <c r="AW138" s="121"/>
      <c r="AX138" s="124"/>
      <c r="AY138" s="121"/>
      <c r="AZ138" s="125"/>
      <c r="BA138" s="121"/>
      <c r="BB138" s="121"/>
      <c r="BC138" s="125"/>
      <c r="BD138" s="121"/>
      <c r="BE138" s="121"/>
      <c r="BF138" s="129"/>
      <c r="BG138" s="129"/>
      <c r="BH138" s="161"/>
      <c r="BI138" s="201"/>
      <c r="BJ138" s="202"/>
      <c r="BK138" s="203"/>
      <c r="BL138" s="204"/>
      <c r="BM138" s="202"/>
      <c r="BN138" s="202"/>
      <c r="BO138" s="129"/>
      <c r="BP138" s="205"/>
      <c r="BQ138" s="162"/>
    </row>
    <row r="139" spans="1:69" x14ac:dyDescent="0.2">
      <c r="A139" s="196">
        <v>41266</v>
      </c>
      <c r="B139" s="125"/>
      <c r="C139" s="121"/>
      <c r="D139" s="125"/>
      <c r="E139" s="121"/>
      <c r="F139" s="124"/>
      <c r="G139" s="121"/>
      <c r="H139" s="121"/>
      <c r="I139" s="125"/>
      <c r="J139" s="121"/>
      <c r="K139" s="121"/>
      <c r="L139" s="125"/>
      <c r="M139" s="121"/>
      <c r="N139" s="121"/>
      <c r="O139" s="129"/>
      <c r="P139" s="129"/>
      <c r="Q139" s="105"/>
      <c r="R139" s="128"/>
      <c r="S139" s="121"/>
      <c r="T139" s="121"/>
      <c r="U139" s="200"/>
      <c r="V139" s="121"/>
      <c r="W139" s="121"/>
      <c r="X139" s="129"/>
      <c r="Y139" s="130"/>
      <c r="Z139" s="105"/>
      <c r="AA139" s="128"/>
      <c r="AB139" s="121"/>
      <c r="AC139" s="121"/>
      <c r="AD139" s="125"/>
      <c r="AE139" s="121"/>
      <c r="AF139" s="121"/>
      <c r="AG139" s="125"/>
      <c r="AH139" s="121"/>
      <c r="AI139" s="121"/>
      <c r="AJ139" s="125"/>
      <c r="AK139" s="121"/>
      <c r="AL139" s="121"/>
      <c r="AM139" s="129"/>
      <c r="AN139" s="129"/>
      <c r="AO139" s="194"/>
      <c r="AP139" s="201"/>
      <c r="AQ139" s="121"/>
      <c r="AR139" s="121"/>
      <c r="AS139" s="124"/>
      <c r="AT139" s="121"/>
      <c r="AU139" s="124"/>
      <c r="AV139" s="121"/>
      <c r="AW139" s="121"/>
      <c r="AX139" s="124"/>
      <c r="AY139" s="121"/>
      <c r="AZ139" s="125"/>
      <c r="BA139" s="121"/>
      <c r="BB139" s="121"/>
      <c r="BC139" s="125"/>
      <c r="BD139" s="121"/>
      <c r="BE139" s="121"/>
      <c r="BF139" s="129"/>
      <c r="BG139" s="129"/>
      <c r="BH139" s="161"/>
      <c r="BI139" s="201"/>
      <c r="BJ139" s="202"/>
      <c r="BK139" s="203"/>
      <c r="BL139" s="204"/>
      <c r="BM139" s="202"/>
      <c r="BN139" s="202"/>
      <c r="BO139" s="129"/>
      <c r="BP139" s="205"/>
      <c r="BQ139" s="162"/>
    </row>
    <row r="140" spans="1:69" x14ac:dyDescent="0.2">
      <c r="A140" s="195">
        <v>41267</v>
      </c>
      <c r="B140" s="102"/>
      <c r="C140" s="101"/>
      <c r="D140" s="102"/>
      <c r="E140" s="101"/>
      <c r="F140" s="113"/>
      <c r="G140" s="101"/>
      <c r="H140" s="101"/>
      <c r="I140" s="102"/>
      <c r="J140" s="182"/>
      <c r="K140" s="101"/>
      <c r="L140" s="102"/>
      <c r="M140" s="182"/>
      <c r="N140" s="101"/>
      <c r="O140" s="103"/>
      <c r="P140" s="104"/>
      <c r="Q140" s="105"/>
      <c r="R140" s="100"/>
      <c r="S140" s="101"/>
      <c r="T140" s="101"/>
      <c r="U140" s="102"/>
      <c r="V140" s="101"/>
      <c r="W140" s="101"/>
      <c r="X140" s="103"/>
      <c r="Y140" s="104"/>
      <c r="Z140" s="105"/>
      <c r="AA140" s="100"/>
      <c r="AB140" s="101"/>
      <c r="AC140" s="101"/>
      <c r="AD140" s="102"/>
      <c r="AE140" s="101"/>
      <c r="AF140" s="101"/>
      <c r="AG140" s="102"/>
      <c r="AH140" s="101"/>
      <c r="AI140" s="101"/>
      <c r="AJ140" s="102"/>
      <c r="AK140" s="101"/>
      <c r="AL140" s="101"/>
      <c r="AM140" s="103"/>
      <c r="AN140" s="103"/>
      <c r="AO140" s="106"/>
      <c r="AP140" s="132"/>
      <c r="AQ140" s="101"/>
      <c r="AR140" s="101"/>
      <c r="AS140" s="113"/>
      <c r="AT140" s="101"/>
      <c r="AU140" s="113"/>
      <c r="AV140" s="101"/>
      <c r="AW140" s="101"/>
      <c r="AX140" s="113"/>
      <c r="AY140" s="101"/>
      <c r="AZ140" s="102"/>
      <c r="BA140" s="101"/>
      <c r="BB140" s="101"/>
      <c r="BC140" s="102"/>
      <c r="BD140" s="101"/>
      <c r="BE140" s="101"/>
      <c r="BF140" s="146"/>
      <c r="BG140" s="103"/>
      <c r="BH140" s="161"/>
      <c r="BI140" s="132"/>
      <c r="BJ140" s="101"/>
      <c r="BK140" s="182"/>
      <c r="BL140" s="199"/>
      <c r="BM140" s="101"/>
      <c r="BN140" s="101"/>
      <c r="BO140" s="146"/>
      <c r="BP140" s="103"/>
      <c r="BQ140" s="162"/>
    </row>
    <row r="141" spans="1:69" x14ac:dyDescent="0.2">
      <c r="A141" s="195">
        <v>41268</v>
      </c>
      <c r="B141" s="102"/>
      <c r="C141" s="101"/>
      <c r="D141" s="102"/>
      <c r="E141" s="101"/>
      <c r="F141" s="113"/>
      <c r="G141" s="101"/>
      <c r="H141" s="101"/>
      <c r="I141" s="102"/>
      <c r="J141" s="182"/>
      <c r="K141" s="101"/>
      <c r="L141" s="102"/>
      <c r="M141" s="182"/>
      <c r="N141" s="101"/>
      <c r="O141" s="103"/>
      <c r="P141" s="104"/>
      <c r="Q141" s="105"/>
      <c r="R141" s="100"/>
      <c r="S141" s="101"/>
      <c r="T141" s="101"/>
      <c r="U141" s="102"/>
      <c r="V141" s="101"/>
      <c r="W141" s="101"/>
      <c r="X141" s="103"/>
      <c r="Y141" s="104"/>
      <c r="Z141" s="105"/>
      <c r="AA141" s="100"/>
      <c r="AB141" s="101"/>
      <c r="AC141" s="101"/>
      <c r="AD141" s="102"/>
      <c r="AE141" s="101"/>
      <c r="AF141" s="101"/>
      <c r="AG141" s="102"/>
      <c r="AH141" s="101"/>
      <c r="AI141" s="101"/>
      <c r="AJ141" s="102"/>
      <c r="AK141" s="101"/>
      <c r="AL141" s="101"/>
      <c r="AM141" s="103"/>
      <c r="AN141" s="103"/>
      <c r="AO141" s="106"/>
      <c r="AP141" s="132"/>
      <c r="AQ141" s="182"/>
      <c r="AR141" s="182"/>
      <c r="AS141" s="113"/>
      <c r="AT141" s="182"/>
      <c r="AU141" s="113"/>
      <c r="AV141" s="182"/>
      <c r="AW141" s="182"/>
      <c r="AX141" s="113"/>
      <c r="AY141" s="182"/>
      <c r="AZ141" s="102"/>
      <c r="BA141" s="101"/>
      <c r="BB141" s="101"/>
      <c r="BC141" s="102"/>
      <c r="BD141" s="101"/>
      <c r="BE141" s="101"/>
      <c r="BF141" s="146"/>
      <c r="BG141" s="103"/>
      <c r="BH141" s="161"/>
      <c r="BI141" s="132"/>
      <c r="BJ141" s="182"/>
      <c r="BK141" s="182"/>
      <c r="BL141" s="199"/>
      <c r="BM141" s="101"/>
      <c r="BN141" s="101"/>
      <c r="BO141" s="146"/>
      <c r="BP141" s="103"/>
      <c r="BQ141" s="162"/>
    </row>
    <row r="142" spans="1:69" x14ac:dyDescent="0.2">
      <c r="A142" s="195">
        <v>41269</v>
      </c>
      <c r="B142" s="102"/>
      <c r="C142" s="101"/>
      <c r="D142" s="102"/>
      <c r="E142" s="101"/>
      <c r="F142" s="113"/>
      <c r="G142" s="101"/>
      <c r="H142" s="101"/>
      <c r="I142" s="102"/>
      <c r="J142" s="182"/>
      <c r="K142" s="101"/>
      <c r="L142" s="102"/>
      <c r="M142" s="182"/>
      <c r="N142" s="101"/>
      <c r="O142" s="103"/>
      <c r="P142" s="104"/>
      <c r="Q142" s="116"/>
      <c r="R142" s="100"/>
      <c r="S142" s="101"/>
      <c r="T142" s="101"/>
      <c r="U142" s="102"/>
      <c r="V142" s="101"/>
      <c r="W142" s="101"/>
      <c r="X142" s="103"/>
      <c r="Y142" s="104"/>
      <c r="Z142" s="105"/>
      <c r="AA142" s="100"/>
      <c r="AB142" s="101"/>
      <c r="AC142" s="101"/>
      <c r="AD142" s="102"/>
      <c r="AE142" s="101"/>
      <c r="AF142" s="101"/>
      <c r="AG142" s="102"/>
      <c r="AH142" s="101"/>
      <c r="AI142" s="101"/>
      <c r="AJ142" s="102"/>
      <c r="AK142" s="101"/>
      <c r="AL142" s="101"/>
      <c r="AM142" s="103"/>
      <c r="AN142" s="103"/>
      <c r="AO142" s="106"/>
      <c r="AP142" s="132"/>
      <c r="AQ142" s="101"/>
      <c r="AR142" s="101"/>
      <c r="AS142" s="113"/>
      <c r="AT142" s="101"/>
      <c r="AU142" s="113"/>
      <c r="AV142" s="101"/>
      <c r="AW142" s="101"/>
      <c r="AX142" s="113"/>
      <c r="AY142" s="101"/>
      <c r="AZ142" s="102"/>
      <c r="BA142" s="101"/>
      <c r="BB142" s="101"/>
      <c r="BC142" s="102"/>
      <c r="BD142" s="101"/>
      <c r="BE142" s="101"/>
      <c r="BF142" s="103"/>
      <c r="BG142" s="103"/>
      <c r="BH142" s="161"/>
      <c r="BI142" s="132"/>
      <c r="BJ142" s="101"/>
      <c r="BK142" s="182"/>
      <c r="BL142" s="199"/>
      <c r="BM142" s="101"/>
      <c r="BN142" s="101"/>
      <c r="BO142" s="103"/>
      <c r="BP142" s="103"/>
      <c r="BQ142" s="162"/>
    </row>
    <row r="143" spans="1:69" x14ac:dyDescent="0.2">
      <c r="A143" s="195">
        <v>41270</v>
      </c>
      <c r="B143" s="143"/>
      <c r="C143" s="101"/>
      <c r="D143" s="143"/>
      <c r="E143" s="144"/>
      <c r="F143" s="145"/>
      <c r="G143" s="101"/>
      <c r="H143" s="144"/>
      <c r="I143" s="102"/>
      <c r="J143" s="182"/>
      <c r="K143" s="101"/>
      <c r="L143" s="102"/>
      <c r="M143" s="182"/>
      <c r="N143" s="101"/>
      <c r="O143" s="103"/>
      <c r="P143" s="147"/>
      <c r="Q143" s="191"/>
      <c r="R143" s="100"/>
      <c r="S143" s="101"/>
      <c r="T143" s="101"/>
      <c r="U143" s="102"/>
      <c r="V143" s="101"/>
      <c r="W143" s="101"/>
      <c r="X143" s="103"/>
      <c r="Y143" s="104"/>
      <c r="Z143" s="105"/>
      <c r="AA143" s="100"/>
      <c r="AB143" s="101"/>
      <c r="AC143" s="101"/>
      <c r="AD143" s="102"/>
      <c r="AE143" s="101"/>
      <c r="AF143" s="101"/>
      <c r="AG143" s="102"/>
      <c r="AH143" s="101"/>
      <c r="AI143" s="101"/>
      <c r="AJ143" s="102"/>
      <c r="AK143" s="101"/>
      <c r="AL143" s="101"/>
      <c r="AM143" s="103"/>
      <c r="AN143" s="103"/>
      <c r="AO143" s="106"/>
      <c r="AP143" s="132"/>
      <c r="AQ143" s="144"/>
      <c r="AR143" s="144"/>
      <c r="AS143" s="113"/>
      <c r="AT143" s="144"/>
      <c r="AU143" s="113"/>
      <c r="AV143" s="144"/>
      <c r="AW143" s="144"/>
      <c r="AX143" s="113"/>
      <c r="AY143" s="144"/>
      <c r="AZ143" s="102"/>
      <c r="BA143" s="101"/>
      <c r="BB143" s="101"/>
      <c r="BC143" s="102"/>
      <c r="BD143" s="101"/>
      <c r="BE143" s="101"/>
      <c r="BF143" s="146"/>
      <c r="BG143" s="103"/>
      <c r="BH143" s="161"/>
      <c r="BI143" s="132"/>
      <c r="BJ143" s="144"/>
      <c r="BK143" s="182"/>
      <c r="BL143" s="199"/>
      <c r="BM143" s="101"/>
      <c r="BN143" s="101"/>
      <c r="BO143" s="146"/>
      <c r="BP143" s="103"/>
      <c r="BQ143" s="162"/>
    </row>
    <row r="144" spans="1:69" x14ac:dyDescent="0.2">
      <c r="A144" s="195">
        <v>41271</v>
      </c>
      <c r="B144" s="102"/>
      <c r="C144" s="101"/>
      <c r="D144" s="102"/>
      <c r="E144" s="101"/>
      <c r="F144" s="113"/>
      <c r="G144" s="101"/>
      <c r="H144" s="101"/>
      <c r="I144" s="102"/>
      <c r="J144" s="182"/>
      <c r="K144" s="101"/>
      <c r="L144" s="102"/>
      <c r="M144" s="182"/>
      <c r="N144" s="101"/>
      <c r="O144" s="103"/>
      <c r="P144" s="104"/>
      <c r="Q144" s="105"/>
      <c r="R144" s="100"/>
      <c r="S144" s="101"/>
      <c r="T144" s="101"/>
      <c r="U144" s="102"/>
      <c r="V144" s="101"/>
      <c r="W144" s="101"/>
      <c r="X144" s="103"/>
      <c r="Y144" s="104"/>
      <c r="Z144" s="105"/>
      <c r="AA144" s="100"/>
      <c r="AB144" s="101"/>
      <c r="AC144" s="101"/>
      <c r="AD144" s="102"/>
      <c r="AE144" s="101"/>
      <c r="AF144" s="101"/>
      <c r="AG144" s="102"/>
      <c r="AH144" s="101"/>
      <c r="AI144" s="101"/>
      <c r="AJ144" s="102"/>
      <c r="AK144" s="101"/>
      <c r="AL144" s="101"/>
      <c r="AM144" s="103"/>
      <c r="AN144" s="103"/>
      <c r="AO144" s="106"/>
      <c r="AP144" s="132"/>
      <c r="AQ144" s="101"/>
      <c r="AR144" s="101"/>
      <c r="AS144" s="113"/>
      <c r="AT144" s="101"/>
      <c r="AU144" s="113"/>
      <c r="AV144" s="101"/>
      <c r="AW144" s="101"/>
      <c r="AX144" s="113"/>
      <c r="AY144" s="101"/>
      <c r="AZ144" s="102"/>
      <c r="BA144" s="101"/>
      <c r="BB144" s="101"/>
      <c r="BC144" s="102"/>
      <c r="BD144" s="101"/>
      <c r="BE144" s="101"/>
      <c r="BF144" s="146"/>
      <c r="BG144" s="103"/>
      <c r="BH144" s="161"/>
      <c r="BI144" s="132"/>
      <c r="BJ144" s="101"/>
      <c r="BK144" s="182"/>
      <c r="BL144" s="199"/>
      <c r="BM144" s="101"/>
      <c r="BN144" s="101"/>
      <c r="BO144" s="146"/>
      <c r="BP144" s="103"/>
      <c r="BQ144" s="162"/>
    </row>
    <row r="145" spans="1:69" x14ac:dyDescent="0.2">
      <c r="A145" s="196">
        <v>41272</v>
      </c>
      <c r="B145" s="125"/>
      <c r="C145" s="121"/>
      <c r="D145" s="125"/>
      <c r="E145" s="121"/>
      <c r="F145" s="124"/>
      <c r="G145" s="121"/>
      <c r="H145" s="121"/>
      <c r="I145" s="125"/>
      <c r="J145" s="166"/>
      <c r="K145" s="121"/>
      <c r="L145" s="125"/>
      <c r="M145" s="166"/>
      <c r="N145" s="121"/>
      <c r="O145" s="129"/>
      <c r="P145" s="130"/>
      <c r="Q145" s="105"/>
      <c r="R145" s="128"/>
      <c r="S145" s="121"/>
      <c r="T145" s="121"/>
      <c r="U145" s="200"/>
      <c r="V145" s="121"/>
      <c r="W145" s="121"/>
      <c r="X145" s="129"/>
      <c r="Y145" s="130"/>
      <c r="Z145" s="105"/>
      <c r="AA145" s="128"/>
      <c r="AB145" s="121"/>
      <c r="AC145" s="121"/>
      <c r="AD145" s="125"/>
      <c r="AE145" s="121"/>
      <c r="AF145" s="121"/>
      <c r="AG145" s="125"/>
      <c r="AH145" s="121"/>
      <c r="AI145" s="121"/>
      <c r="AJ145" s="125"/>
      <c r="AK145" s="121"/>
      <c r="AL145" s="121"/>
      <c r="AM145" s="129"/>
      <c r="AN145" s="129"/>
      <c r="AO145" s="194"/>
      <c r="AP145" s="201"/>
      <c r="AQ145" s="121"/>
      <c r="AR145" s="121"/>
      <c r="AS145" s="124"/>
      <c r="AT145" s="121"/>
      <c r="AU145" s="124"/>
      <c r="AV145" s="121"/>
      <c r="AW145" s="121"/>
      <c r="AX145" s="124"/>
      <c r="AY145" s="121"/>
      <c r="AZ145" s="125"/>
      <c r="BA145" s="121"/>
      <c r="BB145" s="121"/>
      <c r="BC145" s="125"/>
      <c r="BD145" s="121"/>
      <c r="BE145" s="121"/>
      <c r="BF145" s="129"/>
      <c r="BG145" s="129"/>
      <c r="BH145" s="161"/>
      <c r="BI145" s="201"/>
      <c r="BJ145" s="202"/>
      <c r="BK145" s="203"/>
      <c r="BL145" s="204"/>
      <c r="BM145" s="202"/>
      <c r="BN145" s="202"/>
      <c r="BO145" s="129"/>
      <c r="BP145" s="205"/>
      <c r="BQ145" s="162"/>
    </row>
    <row r="146" spans="1:69" x14ac:dyDescent="0.2">
      <c r="A146" s="196">
        <v>41273</v>
      </c>
      <c r="B146" s="125"/>
      <c r="C146" s="121"/>
      <c r="D146" s="125"/>
      <c r="E146" s="121"/>
      <c r="F146" s="124"/>
      <c r="G146" s="121"/>
      <c r="H146" s="121"/>
      <c r="I146" s="125"/>
      <c r="J146" s="121"/>
      <c r="K146" s="121"/>
      <c r="L146" s="125"/>
      <c r="M146" s="121"/>
      <c r="N146" s="121"/>
      <c r="O146" s="129"/>
      <c r="P146" s="129"/>
      <c r="Q146" s="105"/>
      <c r="R146" s="128"/>
      <c r="S146" s="121"/>
      <c r="T146" s="121"/>
      <c r="U146" s="200"/>
      <c r="V146" s="121"/>
      <c r="W146" s="121"/>
      <c r="X146" s="129"/>
      <c r="Y146" s="130"/>
      <c r="Z146" s="105"/>
      <c r="AA146" s="128"/>
      <c r="AB146" s="121"/>
      <c r="AC146" s="121"/>
      <c r="AD146" s="125"/>
      <c r="AE146" s="121"/>
      <c r="AF146" s="121"/>
      <c r="AG146" s="125"/>
      <c r="AH146" s="121"/>
      <c r="AI146" s="121"/>
      <c r="AJ146" s="125"/>
      <c r="AK146" s="121"/>
      <c r="AL146" s="121"/>
      <c r="AM146" s="129"/>
      <c r="AN146" s="129"/>
      <c r="AO146" s="194"/>
      <c r="AP146" s="201"/>
      <c r="AQ146" s="121"/>
      <c r="AR146" s="121"/>
      <c r="AS146" s="124"/>
      <c r="AT146" s="121"/>
      <c r="AU146" s="124"/>
      <c r="AV146" s="121"/>
      <c r="AW146" s="121"/>
      <c r="AX146" s="124"/>
      <c r="AY146" s="121"/>
      <c r="AZ146" s="125"/>
      <c r="BA146" s="121"/>
      <c r="BB146" s="121"/>
      <c r="BC146" s="125"/>
      <c r="BD146" s="121"/>
      <c r="BE146" s="121"/>
      <c r="BF146" s="129"/>
      <c r="BG146" s="129"/>
      <c r="BH146" s="161"/>
      <c r="BI146" s="201"/>
      <c r="BJ146" s="202"/>
      <c r="BK146" s="203"/>
      <c r="BL146" s="204"/>
      <c r="BM146" s="202"/>
      <c r="BN146" s="202"/>
      <c r="BO146" s="129"/>
      <c r="BP146" s="205"/>
      <c r="BQ146" s="162"/>
    </row>
    <row r="147" spans="1:69" x14ac:dyDescent="0.2">
      <c r="A147" s="195">
        <v>41274</v>
      </c>
      <c r="B147" s="102"/>
      <c r="C147" s="101"/>
      <c r="D147" s="102"/>
      <c r="E147" s="101"/>
      <c r="F147" s="113"/>
      <c r="G147" s="101"/>
      <c r="H147" s="101"/>
      <c r="I147" s="102"/>
      <c r="J147" s="182"/>
      <c r="K147" s="101"/>
      <c r="L147" s="102"/>
      <c r="M147" s="182"/>
      <c r="N147" s="101"/>
      <c r="O147" s="103"/>
      <c r="P147" s="104"/>
      <c r="Q147" s="105"/>
      <c r="R147" s="100"/>
      <c r="S147" s="101"/>
      <c r="T147" s="101"/>
      <c r="U147" s="102"/>
      <c r="V147" s="101"/>
      <c r="W147" s="101"/>
      <c r="X147" s="103"/>
      <c r="Y147" s="104"/>
      <c r="Z147" s="105"/>
      <c r="AA147" s="100"/>
      <c r="AB147" s="101"/>
      <c r="AC147" s="101"/>
      <c r="AD147" s="102"/>
      <c r="AE147" s="101"/>
      <c r="AF147" s="101"/>
      <c r="AG147" s="102"/>
      <c r="AH147" s="101"/>
      <c r="AI147" s="101"/>
      <c r="AJ147" s="102"/>
      <c r="AK147" s="101"/>
      <c r="AL147" s="101"/>
      <c r="AM147" s="103"/>
      <c r="AN147" s="103"/>
      <c r="AO147" s="106"/>
      <c r="AP147" s="132"/>
      <c r="AQ147" s="101"/>
      <c r="AR147" s="101"/>
      <c r="AS147" s="113"/>
      <c r="AT147" s="101"/>
      <c r="AU147" s="113"/>
      <c r="AV147" s="101"/>
      <c r="AW147" s="101"/>
      <c r="AX147" s="113"/>
      <c r="AY147" s="101"/>
      <c r="AZ147" s="102"/>
      <c r="BA147" s="101"/>
      <c r="BB147" s="101"/>
      <c r="BC147" s="102"/>
      <c r="BD147" s="101"/>
      <c r="BE147" s="101"/>
      <c r="BF147" s="146"/>
      <c r="BG147" s="103"/>
      <c r="BH147" s="161"/>
      <c r="BI147" s="132"/>
      <c r="BJ147" s="101"/>
      <c r="BK147" s="182"/>
      <c r="BL147" s="199"/>
      <c r="BM147" s="101"/>
      <c r="BN147" s="101"/>
      <c r="BO147" s="146"/>
      <c r="BP147" s="103"/>
      <c r="BQ147" s="162"/>
    </row>
    <row r="148" spans="1:69" x14ac:dyDescent="0.2">
      <c r="A148" s="195">
        <v>41275</v>
      </c>
      <c r="B148" s="102"/>
      <c r="C148" s="101"/>
      <c r="D148" s="102"/>
      <c r="E148" s="101"/>
      <c r="F148" s="113"/>
      <c r="G148" s="101"/>
      <c r="H148" s="101"/>
      <c r="I148" s="102"/>
      <c r="J148" s="182"/>
      <c r="K148" s="101"/>
      <c r="L148" s="102"/>
      <c r="M148" s="182"/>
      <c r="N148" s="101"/>
      <c r="O148" s="103"/>
      <c r="P148" s="104"/>
      <c r="Q148" s="105"/>
      <c r="R148" s="100"/>
      <c r="S148" s="101"/>
      <c r="T148" s="101"/>
      <c r="U148" s="102"/>
      <c r="V148" s="101"/>
      <c r="W148" s="101"/>
      <c r="X148" s="103"/>
      <c r="Y148" s="104"/>
      <c r="Z148" s="105"/>
      <c r="AA148" s="100"/>
      <c r="AB148" s="101"/>
      <c r="AC148" s="101"/>
      <c r="AD148" s="102"/>
      <c r="AE148" s="101"/>
      <c r="AF148" s="101"/>
      <c r="AG148" s="102"/>
      <c r="AH148" s="101"/>
      <c r="AI148" s="101"/>
      <c r="AJ148" s="102"/>
      <c r="AK148" s="101"/>
      <c r="AL148" s="101"/>
      <c r="AM148" s="103"/>
      <c r="AN148" s="103"/>
      <c r="AO148" s="106"/>
      <c r="AP148" s="132"/>
      <c r="AQ148" s="182"/>
      <c r="AR148" s="182"/>
      <c r="AS148" s="113"/>
      <c r="AT148" s="182"/>
      <c r="AU148" s="113"/>
      <c r="AV148" s="182"/>
      <c r="AW148" s="182"/>
      <c r="AX148" s="113"/>
      <c r="AY148" s="182"/>
      <c r="AZ148" s="102"/>
      <c r="BA148" s="101"/>
      <c r="BB148" s="101"/>
      <c r="BC148" s="102"/>
      <c r="BD148" s="101"/>
      <c r="BE148" s="101"/>
      <c r="BF148" s="146"/>
      <c r="BG148" s="103"/>
      <c r="BH148" s="161"/>
      <c r="BI148" s="132"/>
      <c r="BJ148" s="182"/>
      <c r="BK148" s="182"/>
      <c r="BL148" s="199"/>
      <c r="BM148" s="101"/>
      <c r="BN148" s="101"/>
      <c r="BO148" s="103"/>
      <c r="BP148" s="103"/>
      <c r="BQ148" s="162"/>
    </row>
  </sheetData>
  <mergeCells count="90">
    <mergeCell ref="BL3:BL4"/>
    <mergeCell ref="BM3:BM4"/>
    <mergeCell ref="BN3:BN4"/>
    <mergeCell ref="BO3:BO4"/>
    <mergeCell ref="BQ3:BQ4"/>
    <mergeCell ref="B1:AO1"/>
    <mergeCell ref="AP1:BH1"/>
    <mergeCell ref="BI1:BQ1"/>
    <mergeCell ref="BE3:BE4"/>
    <mergeCell ref="BF3:BF4"/>
    <mergeCell ref="BH3:BH4"/>
    <mergeCell ref="BI3:BI4"/>
    <mergeCell ref="BJ3:BJ4"/>
    <mergeCell ref="BK3:BK4"/>
    <mergeCell ref="AU3:AU4"/>
    <mergeCell ref="AV3:AV4"/>
    <mergeCell ref="AW3:AW4"/>
    <mergeCell ref="AX3:AX4"/>
    <mergeCell ref="AY3:AY4"/>
    <mergeCell ref="AZ3:AZ4"/>
    <mergeCell ref="AO3:AO4"/>
    <mergeCell ref="AP3:AP4"/>
    <mergeCell ref="AQ3:AQ4"/>
    <mergeCell ref="AR3:AR4"/>
    <mergeCell ref="AS3:AS4"/>
    <mergeCell ref="AT3:AT4"/>
    <mergeCell ref="AD3:AD4"/>
    <mergeCell ref="AE3:AE4"/>
    <mergeCell ref="AF3:AF4"/>
    <mergeCell ref="AG3:AG4"/>
    <mergeCell ref="AH3:AH4"/>
    <mergeCell ref="AI3:AI4"/>
    <mergeCell ref="W3:W4"/>
    <mergeCell ref="Y3:Y4"/>
    <mergeCell ref="Z3:Z4"/>
    <mergeCell ref="AA3:AA4"/>
    <mergeCell ref="AB3:AB4"/>
    <mergeCell ref="AC3:AC4"/>
    <mergeCell ref="L3:L4"/>
    <mergeCell ref="M3:M4"/>
    <mergeCell ref="N3:N4"/>
    <mergeCell ref="P3:P4"/>
    <mergeCell ref="Q3:Q4"/>
    <mergeCell ref="R3:R4"/>
    <mergeCell ref="F3:F4"/>
    <mergeCell ref="G3:G4"/>
    <mergeCell ref="H3:H4"/>
    <mergeCell ref="I3:I4"/>
    <mergeCell ref="J3:J4"/>
    <mergeCell ref="K3:K4"/>
    <mergeCell ref="AZ2:BB2"/>
    <mergeCell ref="BC2:BE2"/>
    <mergeCell ref="BG2:BG4"/>
    <mergeCell ref="BI2:BK2"/>
    <mergeCell ref="BL2:BN2"/>
    <mergeCell ref="BP2:BP4"/>
    <mergeCell ref="BA3:BA4"/>
    <mergeCell ref="BB3:BB4"/>
    <mergeCell ref="BC3:BC4"/>
    <mergeCell ref="BD3:BD4"/>
    <mergeCell ref="AJ2:AL2"/>
    <mergeCell ref="AM2:AM4"/>
    <mergeCell ref="AP2:AR2"/>
    <mergeCell ref="AS2:AT2"/>
    <mergeCell ref="AU2:AW2"/>
    <mergeCell ref="AX2:AY2"/>
    <mergeCell ref="AJ3:AJ4"/>
    <mergeCell ref="AK3:AK4"/>
    <mergeCell ref="AL3:AL4"/>
    <mergeCell ref="AN3:AN4"/>
    <mergeCell ref="R2:T2"/>
    <mergeCell ref="U2:W2"/>
    <mergeCell ref="X2:X4"/>
    <mergeCell ref="AA2:AC2"/>
    <mergeCell ref="AD2:AF2"/>
    <mergeCell ref="AG2:AI2"/>
    <mergeCell ref="S3:S4"/>
    <mergeCell ref="T3:T4"/>
    <mergeCell ref="U3:U4"/>
    <mergeCell ref="V3:V4"/>
    <mergeCell ref="A2:A4"/>
    <mergeCell ref="B2:E2"/>
    <mergeCell ref="F2:H2"/>
    <mergeCell ref="I2:K2"/>
    <mergeCell ref="L2:N2"/>
    <mergeCell ref="O2:O4"/>
    <mergeCell ref="B3:B4"/>
    <mergeCell ref="C3:C4"/>
    <mergeCell ref="D3:D4"/>
    <mergeCell ref="E3:E4"/>
  </mergeCells>
  <conditionalFormatting sqref="A56:BQ148">
    <cfRule type="expression" dxfId="0" priority="1" stopIfTrue="1">
      <formula>$A56=TODAY()</formula>
    </cfRule>
  </conditionalFormatting>
  <pageMargins left="0.75" right="0.75" top="1" bottom="1" header="0.5" footer="0.5"/>
  <pageSetup paperSize="9" scale="7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Лист3</vt:lpstr>
      <vt:lpstr>Смолы</vt:lpstr>
      <vt:lpstr>Смолы!Область_печати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Дмитрий</cp:lastModifiedBy>
  <dcterms:created xsi:type="dcterms:W3CDTF">2012-11-27T21:25:08Z</dcterms:created>
  <dcterms:modified xsi:type="dcterms:W3CDTF">2012-12-01T17:45:05Z</dcterms:modified>
</cp:coreProperties>
</file>