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90" yWindow="45" windowWidth="24600" windowHeight="11370" activeTab="3"/>
  </bookViews>
  <sheets>
    <sheet name="Лист2" sheetId="4" r:id="rId1"/>
    <sheet name="Лист3" sheetId="5" r:id="rId2"/>
    <sheet name="Лист10" sheetId="12" r:id="rId3"/>
    <sheet name="Лист1" sheetId="1" r:id="rId4"/>
  </sheets>
  <definedNames>
    <definedName name="Items">Лист1!$B$4:$F$14</definedName>
  </definedNames>
  <calcPr calcId="122211" calcMode="manual" calcCompleted="0" calcOnSave="0"/>
  <pivotCaches>
    <pivotCache cacheId="8" r:id="rId5"/>
    <pivotCache cacheId="10" r:id="rId6"/>
    <pivotCache cacheId="27" r:id="rId7"/>
  </pivotCaches>
</workbook>
</file>

<file path=xl/calcChain.xml><?xml version="1.0" encoding="utf-8"?>
<calcChain xmlns="http://schemas.openxmlformats.org/spreadsheetml/2006/main">
  <c r="Z5" i="1" l="1"/>
  <c r="AA5" i="1"/>
  <c r="AB5" i="1"/>
  <c r="AC5" i="1"/>
  <c r="Z6" i="1"/>
  <c r="AA6" i="1"/>
  <c r="AB6" i="1"/>
  <c r="AC6" i="1"/>
  <c r="Z7" i="1"/>
  <c r="AA7" i="1"/>
  <c r="AB7" i="1"/>
  <c r="AC7" i="1"/>
  <c r="Z8" i="1"/>
  <c r="AA8" i="1"/>
  <c r="AB8" i="1"/>
  <c r="AC8" i="1"/>
  <c r="Z9" i="1"/>
  <c r="AA9" i="1"/>
  <c r="AB9" i="1"/>
  <c r="AC9" i="1"/>
  <c r="Z11" i="1"/>
  <c r="AA11" i="1"/>
  <c r="AB11" i="1"/>
  <c r="AC11" i="1"/>
  <c r="F14" i="1"/>
  <c r="AC13" i="1"/>
  <c r="AC14" i="1"/>
</calcChain>
</file>

<file path=xl/comments1.xml><?xml version="1.0" encoding="utf-8"?>
<comments xmlns="http://schemas.openxmlformats.org/spreadsheetml/2006/main">
  <authors>
    <author>Автор</author>
  </authors>
  <commentList>
    <comment ref="F9" authorId="0">
      <text>
        <r>
          <rPr>
            <b/>
            <sz val="9"/>
            <color indexed="81"/>
            <rFont val="Tahoma"/>
            <charset val="1"/>
          </rPr>
          <t>Переодически появляются новые данные, не предусмотренные условями в табл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9" authorId="0">
      <text>
        <r>
          <rPr>
            <b/>
            <sz val="9"/>
            <color indexed="81"/>
            <rFont val="Tahoma"/>
            <charset val="1"/>
          </rPr>
          <t>Как адаптировать формулу, чтобы избежать значения "0" при отсутствии одного из условий в табл 2 ?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<sst xmlns="http://schemas.openxmlformats.org/spreadsheetml/2006/main" count="64" uniqueCount="29">
  <si>
    <t>Вид Затрат</t>
  </si>
  <si>
    <t>Объект</t>
  </si>
  <si>
    <t>Материал</t>
  </si>
  <si>
    <t>Корр.счет</t>
  </si>
  <si>
    <t>Сумма</t>
  </si>
  <si>
    <t>Итого:</t>
  </si>
  <si>
    <t>Количество по полю Объект</t>
  </si>
  <si>
    <t>Итог</t>
  </si>
  <si>
    <t>Общий итог</t>
  </si>
  <si>
    <t>(пусто)</t>
  </si>
  <si>
    <t>Данные</t>
  </si>
  <si>
    <t>Сумма по полю Сумма</t>
  </si>
  <si>
    <t>Сумма по полю Вид Затрат</t>
  </si>
  <si>
    <t>Сумма по полю Материал</t>
  </si>
  <si>
    <t>Сумма по полю Корр.счет</t>
  </si>
  <si>
    <t>Зарплата</t>
  </si>
  <si>
    <t>Налоги</t>
  </si>
  <si>
    <t>Аренда</t>
  </si>
  <si>
    <t>Транспорт</t>
  </si>
  <si>
    <t>Комуналка</t>
  </si>
  <si>
    <t>ИТОГО:</t>
  </si>
  <si>
    <t>…..</t>
  </si>
  <si>
    <t>Расхождение:</t>
  </si>
  <si>
    <t>Даблица 1</t>
  </si>
  <si>
    <t>(ДАНО)</t>
  </si>
  <si>
    <t>Таблица2</t>
  </si>
  <si>
    <t>(ДОП.)</t>
  </si>
  <si>
    <t xml:space="preserve">Таблица 3 </t>
  </si>
  <si>
    <t>(РАБОЧАЯ)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</si>
</sst>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3" xfId="0" applyNumberFormat="1" applyBorder="1"/>
    <xf numFmtId="0" fontId="0" fillId="0" borderId="6" xfId="0" applyBorder="1"/>
    <xf numFmtId="0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NumberFormat="1" applyBorder="1"/>
    <xf numFmtId="0" fontId="0" fillId="0" borderId="10" xfId="0" applyNumberFormat="1" applyBorder="1"/>
    <xf numFmtId="0" fontId="0" fillId="0" borderId="4" xfId="0" applyNumberFormat="1" applyBorder="1"/>
    <xf numFmtId="0" fontId="0" fillId="0" borderId="11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6" xfId="0" applyNumberFormat="1" applyBorder="1"/>
    <xf numFmtId="0" fontId="0" fillId="0" borderId="14" xfId="0" applyNumberFormat="1" applyBorder="1"/>
    <xf numFmtId="0" fontId="0" fillId="0" borderId="0" xfId="0" applyNumberFormat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4" fontId="0" fillId="2" borderId="1" xfId="0" applyNumberFormat="1" applyFill="1" applyBorder="1"/>
    <xf numFmtId="0" fontId="0" fillId="0" borderId="18" xfId="0" applyBorder="1"/>
    <xf numFmtId="0" fontId="0" fillId="0" borderId="1" xfId="0" applyFill="1" applyBorder="1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4" fontId="0" fillId="0" borderId="0" xfId="0" applyNumberFormat="1" applyBorder="1"/>
    <xf numFmtId="0" fontId="0" fillId="0" borderId="30" xfId="0" applyBorder="1"/>
    <xf numFmtId="0" fontId="0" fillId="0" borderId="0" xfId="0" applyBorder="1" applyAlignment="1"/>
    <xf numFmtId="4" fontId="0" fillId="0" borderId="17" xfId="0" applyNumberFormat="1" applyBorder="1"/>
    <xf numFmtId="0" fontId="0" fillId="0" borderId="38" xfId="0" applyBorder="1"/>
    <xf numFmtId="0" fontId="0" fillId="0" borderId="40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4" fontId="0" fillId="0" borderId="23" xfId="0" applyNumberFormat="1" applyBorder="1"/>
    <xf numFmtId="4" fontId="0" fillId="0" borderId="40" xfId="0" applyNumberFormat="1" applyBorder="1"/>
    <xf numFmtId="4" fontId="0" fillId="0" borderId="39" xfId="0" applyNumberFormat="1" applyBorder="1"/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4" fontId="0" fillId="0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/>
    <xf numFmtId="0" fontId="0" fillId="0" borderId="26" xfId="0" applyBorder="1"/>
    <xf numFmtId="0" fontId="0" fillId="0" borderId="27" xfId="0" applyBorder="1"/>
    <xf numFmtId="4" fontId="0" fillId="2" borderId="28" xfId="0" applyNumberFormat="1" applyFill="1" applyBorder="1"/>
    <xf numFmtId="0" fontId="0" fillId="0" borderId="43" xfId="0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4" fontId="0" fillId="0" borderId="51" xfId="0" applyNumberFormat="1" applyBorder="1"/>
    <xf numFmtId="4" fontId="0" fillId="0" borderId="43" xfId="0" applyNumberFormat="1" applyBorder="1"/>
    <xf numFmtId="0" fontId="0" fillId="0" borderId="45" xfId="0" applyBorder="1"/>
    <xf numFmtId="0" fontId="0" fillId="0" borderId="25" xfId="0" applyBorder="1"/>
    <xf numFmtId="0" fontId="0" fillId="0" borderId="34" xfId="0" applyBorder="1"/>
    <xf numFmtId="0" fontId="0" fillId="0" borderId="35" xfId="0" applyFill="1" applyBorder="1"/>
    <xf numFmtId="0" fontId="0" fillId="0" borderId="51" xfId="0" applyBorder="1"/>
    <xf numFmtId="0" fontId="0" fillId="0" borderId="47" xfId="0" applyBorder="1"/>
    <xf numFmtId="0" fontId="0" fillId="0" borderId="15" xfId="0" applyBorder="1"/>
    <xf numFmtId="0" fontId="0" fillId="0" borderId="52" xfId="0" applyBorder="1"/>
    <xf numFmtId="4" fontId="0" fillId="0" borderId="19" xfId="0" applyNumberFormat="1" applyBorder="1"/>
    <xf numFmtId="4" fontId="0" fillId="0" borderId="42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48" xfId="0" applyNumberFormat="1" applyBorder="1"/>
    <xf numFmtId="4" fontId="0" fillId="0" borderId="50" xfId="0" applyNumberFormat="1" applyBorder="1"/>
    <xf numFmtId="4" fontId="0" fillId="0" borderId="45" xfId="0" applyNumberFormat="1" applyBorder="1"/>
    <xf numFmtId="0" fontId="1" fillId="0" borderId="30" xfId="0" applyFont="1" applyBorder="1"/>
    <xf numFmtId="0" fontId="1" fillId="0" borderId="0" xfId="0" applyFont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4" borderId="0" xfId="0" applyFill="1" applyBorder="1"/>
    <xf numFmtId="0" fontId="0" fillId="4" borderId="33" xfId="0" applyFill="1" applyBorder="1"/>
    <xf numFmtId="0" fontId="0" fillId="4" borderId="35" xfId="0" applyFill="1" applyBorder="1"/>
    <xf numFmtId="0" fontId="0" fillId="4" borderId="37" xfId="0" applyFill="1" applyBorder="1"/>
    <xf numFmtId="0" fontId="0" fillId="4" borderId="36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5" xfId="0" applyFill="1" applyBorder="1"/>
    <xf numFmtId="0" fontId="0" fillId="5" borderId="0" xfId="0" applyFill="1" applyBorder="1"/>
    <xf numFmtId="0" fontId="0" fillId="5" borderId="36" xfId="0" applyFill="1" applyBorder="1"/>
    <xf numFmtId="0" fontId="0" fillId="5" borderId="33" xfId="0" applyFill="1" applyBorder="1" applyAlignment="1"/>
    <xf numFmtId="0" fontId="0" fillId="5" borderId="33" xfId="0" applyFill="1" applyBorder="1"/>
    <xf numFmtId="0" fontId="0" fillId="5" borderId="37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2" xfId="0" applyFill="1" applyBorder="1"/>
    <xf numFmtId="0" fontId="0" fillId="6" borderId="35" xfId="0" applyFill="1" applyBorder="1"/>
    <xf numFmtId="0" fontId="0" fillId="6" borderId="33" xfId="0" applyFill="1" applyBorder="1"/>
    <xf numFmtId="0" fontId="0" fillId="6" borderId="37" xfId="0" applyFill="1" applyBorder="1"/>
    <xf numFmtId="0" fontId="0" fillId="6" borderId="0" xfId="0" applyFill="1" applyBorder="1"/>
    <xf numFmtId="0" fontId="0" fillId="6" borderId="36" xfId="0" applyFill="1" applyBorder="1"/>
    <xf numFmtId="0" fontId="0" fillId="7" borderId="22" xfId="0" applyFill="1" applyBorder="1"/>
    <xf numFmtId="4" fontId="0" fillId="7" borderId="23" xfId="0" applyNumberFormat="1" applyFill="1" applyBorder="1"/>
    <xf numFmtId="4" fontId="0" fillId="7" borderId="1" xfId="0" applyNumberFormat="1" applyFill="1" applyBorder="1"/>
    <xf numFmtId="0" fontId="0" fillId="7" borderId="1" xfId="0" applyFill="1" applyBorder="1"/>
    <xf numFmtId="0" fontId="0" fillId="7" borderId="34" xfId="0" applyFill="1" applyBorder="1"/>
    <xf numFmtId="0" fontId="0" fillId="7" borderId="40" xfId="0" applyFill="1" applyBorder="1"/>
    <xf numFmtId="0" fontId="0" fillId="7" borderId="0" xfId="0" applyFill="1" applyBorder="1"/>
    <xf numFmtId="0" fontId="0" fillId="7" borderId="23" xfId="0" applyFill="1" applyBorder="1"/>
    <xf numFmtId="0" fontId="0" fillId="7" borderId="17" xfId="0" applyFill="1" applyBorder="1"/>
    <xf numFmtId="0" fontId="0" fillId="7" borderId="15" xfId="0" applyFill="1" applyBorder="1"/>
    <xf numFmtId="4" fontId="0" fillId="7" borderId="22" xfId="0" applyNumberFormat="1" applyFill="1" applyBorder="1"/>
    <xf numFmtId="4" fontId="0" fillId="7" borderId="4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262.594740393521" createdVersion="1" refreshedVersion="4" recordCount="21">
  <cacheSource type="worksheet">
    <worksheetSource name="=Items"/>
  </cacheSource>
  <cacheFields count="5">
    <cacheField name="Объект" numFmtId="0">
      <sharedItems containsMixedTypes="1" containsNumber="1" containsInteger="1" minValue="101" maxValue="120" count="21"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s v="Итого:"/>
      </sharedItems>
    </cacheField>
    <cacheField name="Вид Затрат" numFmtId="0">
      <sharedItems containsString="0" containsBlank="1" containsNumber="1" containsInteger="1" minValue="31" maxValue="50" count="21"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m/>
      </sharedItems>
    </cacheField>
    <cacheField name="Материал" numFmtId="0">
      <sharedItems containsString="0" containsBlank="1" containsNumber="1" containsInteger="1" minValue="10" maxValue="200" count="21">
        <n v="10"/>
        <n v="20"/>
        <n v="30"/>
        <n v="40"/>
        <n v="50"/>
        <n v="60"/>
        <n v="70"/>
        <n v="80"/>
        <n v="90"/>
        <n v="100"/>
        <n v="110"/>
        <n v="120"/>
        <n v="130"/>
        <n v="140"/>
        <n v="150"/>
        <n v="160"/>
        <n v="170"/>
        <n v="180"/>
        <n v="190"/>
        <n v="200"/>
        <m/>
      </sharedItems>
    </cacheField>
    <cacheField name="Корр.счет" numFmtId="0">
      <sharedItems containsString="0" containsBlank="1" containsNumber="1" containsInteger="1" minValue="300" maxValue="2200" count="21">
        <n v="300"/>
        <n v="400"/>
        <n v="500"/>
        <n v="600"/>
        <n v="700"/>
        <n v="800"/>
        <n v="900"/>
        <n v="1000"/>
        <n v="1100"/>
        <n v="1200"/>
        <n v="1300"/>
        <n v="1400"/>
        <n v="1500"/>
        <n v="1600"/>
        <n v="1700"/>
        <n v="1800"/>
        <n v="1900"/>
        <n v="2000"/>
        <n v="2100"/>
        <n v="2200"/>
        <m/>
      </sharedItems>
    </cacheField>
    <cacheField name="Сумма" numFmtId="4">
      <sharedItems containsSemiMixedTypes="0" containsString="0" containsNumber="1" containsInteger="1" minValue="1773" maxValue="1242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262.596892824076" createdVersion="1" refreshedVersion="4" recordCount="20">
  <cacheSource type="worksheet">
    <worksheetSource name="=Items"/>
  </cacheSource>
  <cacheFields count="5">
    <cacheField name="Объект" numFmtId="0">
      <sharedItems containsSemiMixedTypes="0" containsString="0" containsNumber="1" containsInteger="1" minValue="101" maxValue="120" count="20"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</sharedItems>
    </cacheField>
    <cacheField name="Вид Затрат" numFmtId="0">
      <sharedItems containsSemiMixedTypes="0" containsString="0" containsNumber="1" containsInteger="1" minValue="31" maxValue="50"/>
    </cacheField>
    <cacheField name="Материал" numFmtId="0">
      <sharedItems containsSemiMixedTypes="0" containsString="0" containsNumber="1" containsInteger="1" minValue="10" maxValue="200"/>
    </cacheField>
    <cacheField name="Корр.счет" numFmtId="0">
      <sharedItems containsSemiMixedTypes="0" containsString="0" containsNumber="1" containsInteger="1" minValue="300" maxValue="2200"/>
    </cacheField>
    <cacheField name="Сумма" numFmtId="4">
      <sharedItems containsSemiMixedTypes="0" containsString="0" containsNumber="1" containsInteger="1" minValue="1773" maxValue="99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1262.599954050929" createdVersion="1" refreshedVersion="4" recordCount="21">
  <cacheSource type="worksheet">
    <worksheetSource name="=Items"/>
  </cacheSource>
  <cacheFields count="5">
    <cacheField name="Объект" numFmtId="0">
      <sharedItems containsMixedTypes="1" containsNumber="1" containsInteger="1" minValue="101" maxValue="120" count="21"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s v="Итого:"/>
      </sharedItems>
    </cacheField>
    <cacheField name="Вид Затрат" numFmtId="0">
      <sharedItems containsString="0" containsBlank="1" containsNumber="1" containsInteger="1" minValue="31" maxValue="50" count="21"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m/>
      </sharedItems>
    </cacheField>
    <cacheField name="Материал" numFmtId="0">
      <sharedItems containsString="0" containsBlank="1" containsNumber="1" containsInteger="1" minValue="10" maxValue="200" count="21">
        <n v="10"/>
        <n v="20"/>
        <n v="30"/>
        <n v="40"/>
        <n v="50"/>
        <n v="60"/>
        <n v="70"/>
        <n v="80"/>
        <n v="90"/>
        <n v="100"/>
        <n v="110"/>
        <n v="120"/>
        <n v="130"/>
        <n v="140"/>
        <n v="150"/>
        <n v="160"/>
        <n v="170"/>
        <n v="180"/>
        <n v="190"/>
        <n v="200"/>
        <m/>
      </sharedItems>
    </cacheField>
    <cacheField name="Корр.счет" numFmtId="0">
      <sharedItems containsString="0" containsBlank="1" containsNumber="1" containsInteger="1" minValue="300" maxValue="2200" count="21">
        <n v="300"/>
        <n v="400"/>
        <n v="500"/>
        <n v="600"/>
        <n v="700"/>
        <n v="800"/>
        <n v="900"/>
        <n v="1000"/>
        <n v="1100"/>
        <n v="1200"/>
        <n v="1300"/>
        <n v="1400"/>
        <n v="1500"/>
        <n v="1600"/>
        <n v="1700"/>
        <n v="1800"/>
        <n v="1900"/>
        <n v="2000"/>
        <n v="2100"/>
        <n v="2200"/>
        <m/>
      </sharedItems>
    </cacheField>
    <cacheField name="Сумма" numFmtId="4">
      <sharedItems containsSemiMixedTypes="0" containsString="0" containsNumber="1" containsInteger="1" minValue="1773" maxValue="1242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n v="1773"/>
  </r>
  <r>
    <x v="1"/>
    <x v="1"/>
    <x v="1"/>
    <x v="1"/>
    <n v="4811"/>
  </r>
  <r>
    <x v="2"/>
    <x v="2"/>
    <x v="2"/>
    <x v="2"/>
    <n v="8341"/>
  </r>
  <r>
    <x v="3"/>
    <x v="3"/>
    <x v="3"/>
    <x v="3"/>
    <n v="8763"/>
  </r>
  <r>
    <x v="4"/>
    <x v="4"/>
    <x v="4"/>
    <x v="4"/>
    <n v="7656"/>
  </r>
  <r>
    <x v="5"/>
    <x v="5"/>
    <x v="5"/>
    <x v="5"/>
    <n v="9941"/>
  </r>
  <r>
    <x v="6"/>
    <x v="6"/>
    <x v="6"/>
    <x v="6"/>
    <n v="7879"/>
  </r>
  <r>
    <x v="7"/>
    <x v="7"/>
    <x v="7"/>
    <x v="7"/>
    <n v="3620"/>
  </r>
  <r>
    <x v="8"/>
    <x v="8"/>
    <x v="8"/>
    <x v="8"/>
    <n v="8916"/>
  </r>
  <r>
    <x v="9"/>
    <x v="9"/>
    <x v="9"/>
    <x v="9"/>
    <n v="5908"/>
  </r>
  <r>
    <x v="10"/>
    <x v="10"/>
    <x v="10"/>
    <x v="10"/>
    <n v="4983"/>
  </r>
  <r>
    <x v="11"/>
    <x v="11"/>
    <x v="11"/>
    <x v="11"/>
    <n v="5532"/>
  </r>
  <r>
    <x v="12"/>
    <x v="12"/>
    <x v="12"/>
    <x v="12"/>
    <n v="7753"/>
  </r>
  <r>
    <x v="13"/>
    <x v="13"/>
    <x v="13"/>
    <x v="13"/>
    <n v="6927"/>
  </r>
  <r>
    <x v="14"/>
    <x v="14"/>
    <x v="14"/>
    <x v="14"/>
    <n v="2580"/>
  </r>
  <r>
    <x v="15"/>
    <x v="15"/>
    <x v="15"/>
    <x v="15"/>
    <n v="4034"/>
  </r>
  <r>
    <x v="16"/>
    <x v="16"/>
    <x v="16"/>
    <x v="16"/>
    <n v="4620"/>
  </r>
  <r>
    <x v="17"/>
    <x v="17"/>
    <x v="17"/>
    <x v="17"/>
    <n v="5456"/>
  </r>
  <r>
    <x v="18"/>
    <x v="18"/>
    <x v="18"/>
    <x v="18"/>
    <n v="5853"/>
  </r>
  <r>
    <x v="19"/>
    <x v="19"/>
    <x v="19"/>
    <x v="19"/>
    <n v="8888"/>
  </r>
  <r>
    <x v="20"/>
    <x v="20"/>
    <x v="20"/>
    <x v="20"/>
    <n v="1242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n v="31"/>
    <n v="10"/>
    <n v="300"/>
    <n v="1773"/>
  </r>
  <r>
    <x v="1"/>
    <n v="32"/>
    <n v="20"/>
    <n v="400"/>
    <n v="4811"/>
  </r>
  <r>
    <x v="2"/>
    <n v="33"/>
    <n v="30"/>
    <n v="500"/>
    <n v="8341"/>
  </r>
  <r>
    <x v="3"/>
    <n v="34"/>
    <n v="40"/>
    <n v="600"/>
    <n v="8763"/>
  </r>
  <r>
    <x v="4"/>
    <n v="35"/>
    <n v="50"/>
    <n v="700"/>
    <n v="7656"/>
  </r>
  <r>
    <x v="5"/>
    <n v="36"/>
    <n v="60"/>
    <n v="800"/>
    <n v="9941"/>
  </r>
  <r>
    <x v="6"/>
    <n v="37"/>
    <n v="70"/>
    <n v="900"/>
    <n v="7879"/>
  </r>
  <r>
    <x v="7"/>
    <n v="38"/>
    <n v="80"/>
    <n v="1000"/>
    <n v="3620"/>
  </r>
  <r>
    <x v="8"/>
    <n v="39"/>
    <n v="90"/>
    <n v="1100"/>
    <n v="8916"/>
  </r>
  <r>
    <x v="9"/>
    <n v="40"/>
    <n v="100"/>
    <n v="1200"/>
    <n v="5908"/>
  </r>
  <r>
    <x v="10"/>
    <n v="41"/>
    <n v="110"/>
    <n v="1300"/>
    <n v="4983"/>
  </r>
  <r>
    <x v="11"/>
    <n v="42"/>
    <n v="120"/>
    <n v="1400"/>
    <n v="5532"/>
  </r>
  <r>
    <x v="12"/>
    <n v="43"/>
    <n v="130"/>
    <n v="1500"/>
    <n v="7753"/>
  </r>
  <r>
    <x v="13"/>
    <n v="44"/>
    <n v="140"/>
    <n v="1600"/>
    <n v="6927"/>
  </r>
  <r>
    <x v="14"/>
    <n v="45"/>
    <n v="150"/>
    <n v="1700"/>
    <n v="2580"/>
  </r>
  <r>
    <x v="15"/>
    <n v="46"/>
    <n v="160"/>
    <n v="1800"/>
    <n v="4034"/>
  </r>
  <r>
    <x v="16"/>
    <n v="47"/>
    <n v="170"/>
    <n v="1900"/>
    <n v="4620"/>
  </r>
  <r>
    <x v="17"/>
    <n v="48"/>
    <n v="180"/>
    <n v="2000"/>
    <n v="5456"/>
  </r>
  <r>
    <x v="18"/>
    <n v="49"/>
    <n v="190"/>
    <n v="2100"/>
    <n v="5853"/>
  </r>
  <r>
    <x v="19"/>
    <n v="50"/>
    <n v="200"/>
    <n v="2200"/>
    <n v="888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n v="1773"/>
  </r>
  <r>
    <x v="1"/>
    <x v="1"/>
    <x v="1"/>
    <x v="1"/>
    <n v="4811"/>
  </r>
  <r>
    <x v="2"/>
    <x v="2"/>
    <x v="2"/>
    <x v="2"/>
    <n v="8341"/>
  </r>
  <r>
    <x v="3"/>
    <x v="3"/>
    <x v="3"/>
    <x v="3"/>
    <n v="8763"/>
  </r>
  <r>
    <x v="4"/>
    <x v="4"/>
    <x v="4"/>
    <x v="4"/>
    <n v="7656"/>
  </r>
  <r>
    <x v="5"/>
    <x v="5"/>
    <x v="5"/>
    <x v="5"/>
    <n v="9941"/>
  </r>
  <r>
    <x v="6"/>
    <x v="6"/>
    <x v="6"/>
    <x v="6"/>
    <n v="7879"/>
  </r>
  <r>
    <x v="7"/>
    <x v="7"/>
    <x v="7"/>
    <x v="7"/>
    <n v="3620"/>
  </r>
  <r>
    <x v="8"/>
    <x v="8"/>
    <x v="8"/>
    <x v="8"/>
    <n v="8916"/>
  </r>
  <r>
    <x v="9"/>
    <x v="9"/>
    <x v="9"/>
    <x v="9"/>
    <n v="5908"/>
  </r>
  <r>
    <x v="10"/>
    <x v="10"/>
    <x v="10"/>
    <x v="10"/>
    <n v="4983"/>
  </r>
  <r>
    <x v="11"/>
    <x v="11"/>
    <x v="11"/>
    <x v="11"/>
    <n v="5532"/>
  </r>
  <r>
    <x v="12"/>
    <x v="12"/>
    <x v="12"/>
    <x v="12"/>
    <n v="7753"/>
  </r>
  <r>
    <x v="13"/>
    <x v="13"/>
    <x v="13"/>
    <x v="13"/>
    <n v="6927"/>
  </r>
  <r>
    <x v="14"/>
    <x v="14"/>
    <x v="14"/>
    <x v="14"/>
    <n v="2580"/>
  </r>
  <r>
    <x v="15"/>
    <x v="15"/>
    <x v="15"/>
    <x v="15"/>
    <n v="4034"/>
  </r>
  <r>
    <x v="16"/>
    <x v="16"/>
    <x v="16"/>
    <x v="16"/>
    <n v="4620"/>
  </r>
  <r>
    <x v="17"/>
    <x v="17"/>
    <x v="17"/>
    <x v="17"/>
    <n v="5456"/>
  </r>
  <r>
    <x v="18"/>
    <x v="18"/>
    <x v="18"/>
    <x v="18"/>
    <n v="5853"/>
  </r>
  <r>
    <x v="19"/>
    <x v="19"/>
    <x v="19"/>
    <x v="19"/>
    <n v="8888"/>
  </r>
  <r>
    <x v="20"/>
    <x v="20"/>
    <x v="20"/>
    <x v="20"/>
    <n v="1242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ItemList" cacheId="8" applyNumberFormats="0" applyBorderFormats="0" applyFontFormats="0" applyPatternFormats="0" applyAlignmentFormats="0" applyWidthHeightFormats="1" dataCaption="Данные" updatedVersion="4" asteriskTotals="1" showItems="0" showMultipleLabel="0" showMemberPropertyTips="0" useAutoFormatting="1" itemPrintTitles="1" showDropZones="0" indent="0" compact="0" compactData="0" gridDropZones="1">
  <location ref="A3:E26" firstHeaderRow="2" firstDataRow="2" firstDataCol="4"/>
  <pivotFields count="5"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22">
    <i>
      <x/>
      <x/>
      <x/>
      <x/>
    </i>
    <i>
      <x v="1"/>
      <x v="1"/>
      <x v="1"/>
      <x v="1"/>
    </i>
    <i>
      <x v="2"/>
      <x v="2"/>
      <x v="2"/>
      <x v="2"/>
    </i>
    <i>
      <x v="3"/>
      <x v="3"/>
      <x v="3"/>
      <x v="3"/>
    </i>
    <i>
      <x v="4"/>
      <x v="4"/>
      <x v="4"/>
      <x v="4"/>
    </i>
    <i>
      <x v="5"/>
      <x v="5"/>
      <x v="5"/>
      <x v="5"/>
    </i>
    <i>
      <x v="6"/>
      <x v="6"/>
      <x v="6"/>
      <x v="6"/>
    </i>
    <i>
      <x v="7"/>
      <x v="7"/>
      <x v="7"/>
      <x v="7"/>
    </i>
    <i>
      <x v="8"/>
      <x v="8"/>
      <x v="8"/>
      <x v="8"/>
    </i>
    <i>
      <x v="9"/>
      <x v="9"/>
      <x v="9"/>
      <x v="9"/>
    </i>
    <i>
      <x v="10"/>
      <x v="10"/>
      <x v="10"/>
      <x v="10"/>
    </i>
    <i>
      <x v="11"/>
      <x v="11"/>
      <x v="11"/>
      <x v="11"/>
    </i>
    <i>
      <x v="12"/>
      <x v="12"/>
      <x v="12"/>
      <x v="12"/>
    </i>
    <i>
      <x v="13"/>
      <x v="13"/>
      <x v="13"/>
      <x v="13"/>
    </i>
    <i>
      <x v="14"/>
      <x v="14"/>
      <x v="14"/>
      <x v="14"/>
    </i>
    <i>
      <x v="15"/>
      <x v="15"/>
      <x v="15"/>
      <x v="15"/>
    </i>
    <i>
      <x v="16"/>
      <x v="16"/>
      <x v="16"/>
      <x v="16"/>
    </i>
    <i>
      <x v="17"/>
      <x v="17"/>
      <x v="17"/>
      <x v="17"/>
    </i>
    <i>
      <x v="18"/>
      <x v="18"/>
      <x v="18"/>
      <x v="18"/>
    </i>
    <i>
      <x v="19"/>
      <x v="19"/>
      <x v="19"/>
      <x v="19"/>
    </i>
    <i>
      <x v="20"/>
      <x v="20"/>
      <x v="20"/>
      <x v="20"/>
    </i>
    <i t="grand">
      <x/>
    </i>
  </rowItems>
  <colItems count="1">
    <i/>
  </colItems>
  <dataFields count="1">
    <dataField name="Сумма по полю Сумма" fld="4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2.xml><?xml version="1.0" encoding="utf-8"?>
<pivotTableDefinition xmlns="http://schemas.openxmlformats.org/spreadsheetml/2006/main" name="ItemList" cacheId="10" applyNumberFormats="0" applyBorderFormats="0" applyFontFormats="0" applyPatternFormats="0" applyAlignmentFormats="0" applyWidthHeightFormats="1" dataCaption="Данные" updatedVersion="4" asteriskTotals="1" showItems="0" showMultipleLabel="0" showMemberPropertyTips="0" useAutoFormatting="1" itemPrintTitles="1" showDropZones="0" indent="0" compact="0" compactData="0" gridDropZones="1">
  <location ref="A3:F25" firstHeaderRow="1" firstDataRow="2" firstDataCol="1"/>
  <pivotFields count="5">
    <pivotField axis="axisRow" dataField="1" compact="0" outline="0" subtotalTop="0" showAll="0" includeNewItemsInFilter="1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Количество по полю Объект" fld="0" subtotal="count" baseField="0" baseItem="0"/>
    <dataField name="Сумма по полю Вид Затрат" fld="1" baseField="0" baseItem="0"/>
    <dataField name="Сумма по полю Материал" fld="2" baseField="0" baseItem="0"/>
    <dataField name="Сумма по полю Корр.счет" fld="3" baseField="0" baseItem="0"/>
    <dataField name="Сумма по полю Сумма" fld="4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3.xml><?xml version="1.0" encoding="utf-8"?>
<pivotTableDefinition xmlns="http://schemas.openxmlformats.org/spreadsheetml/2006/main" name="ItemList" cacheId="27" applyNumberFormats="0" applyBorderFormats="0" applyFontFormats="0" applyPatternFormats="0" applyAlignmentFormats="0" applyWidthHeightFormats="1" dataCaption="Данные" updatedVersion="4" asteriskTotals="1" showItems="0" showMultipleLabel="0" showMemberPropertyTips="0" useAutoFormatting="1" itemPrintTitles="1" showDropZones="0" indent="0" compact="0" compactData="0" gridDropZones="1">
  <location ref="A3:Y26" firstHeaderRow="1" firstDataRow="2" firstDataCol="3"/>
  <pivotFields count="5">
    <pivotField axis="axisCol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dataField="1" compact="0" numFmtId="4" outline="0" subtotalTop="0" showAll="0" includeNewItemsInFilter="1" defaultSubtotal="0"/>
  </pivotFields>
  <rowFields count="3">
    <field x="1"/>
    <field x="2"/>
    <field x="3"/>
  </rowFields>
  <rowItems count="22">
    <i>
      <x/>
      <x/>
      <x/>
    </i>
    <i>
      <x v="1"/>
      <x v="1"/>
      <x v="1"/>
    </i>
    <i>
      <x v="2"/>
      <x v="2"/>
      <x v="2"/>
    </i>
    <i>
      <x v="3"/>
      <x v="3"/>
      <x v="3"/>
    </i>
    <i>
      <x v="4"/>
      <x v="4"/>
      <x v="4"/>
    </i>
    <i>
      <x v="5"/>
      <x v="5"/>
      <x v="5"/>
    </i>
    <i>
      <x v="6"/>
      <x v="6"/>
      <x v="6"/>
    </i>
    <i>
      <x v="7"/>
      <x v="7"/>
      <x v="7"/>
    </i>
    <i>
      <x v="8"/>
      <x v="8"/>
      <x v="8"/>
    </i>
    <i>
      <x v="9"/>
      <x v="9"/>
      <x v="9"/>
    </i>
    <i>
      <x v="10"/>
      <x v="10"/>
      <x v="10"/>
    </i>
    <i>
      <x v="11"/>
      <x v="11"/>
      <x v="11"/>
    </i>
    <i>
      <x v="12"/>
      <x v="12"/>
      <x v="12"/>
    </i>
    <i>
      <x v="13"/>
      <x v="13"/>
      <x v="13"/>
    </i>
    <i>
      <x v="14"/>
      <x v="14"/>
      <x v="14"/>
    </i>
    <i>
      <x v="15"/>
      <x v="15"/>
      <x v="15"/>
    </i>
    <i>
      <x v="16"/>
      <x v="16"/>
      <x v="16"/>
    </i>
    <i>
      <x v="17"/>
      <x v="17"/>
      <x v="17"/>
    </i>
    <i>
      <x v="18"/>
      <x v="18"/>
      <x v="18"/>
    </i>
    <i>
      <x v="19"/>
      <x v="19"/>
      <x v="19"/>
    </i>
    <i>
      <x v="20"/>
      <x v="20"/>
      <x v="20"/>
    </i>
    <i t="grand">
      <x/>
    </i>
  </rowItems>
  <colFields count="1">
    <field x="0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Сумма по полю Сумма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A3" sqref="A3"/>
    </sheetView>
  </sheetViews>
  <sheetFormatPr defaultRowHeight="15" x14ac:dyDescent="0.25"/>
  <cols>
    <col min="1" max="1" width="12.140625" customWidth="1"/>
    <col min="2" max="2" width="13" customWidth="1"/>
    <col min="3" max="3" width="12.42578125" customWidth="1"/>
    <col min="4" max="4" width="12.28515625" customWidth="1"/>
    <col min="5" max="5" width="7" customWidth="1"/>
    <col min="6" max="6" width="22" customWidth="1"/>
  </cols>
  <sheetData>
    <row r="3" spans="1:5" x14ac:dyDescent="0.25">
      <c r="A3" s="6" t="s">
        <v>11</v>
      </c>
      <c r="B3" s="10"/>
      <c r="C3" s="10"/>
      <c r="D3" s="10"/>
      <c r="E3" s="4"/>
    </row>
    <row r="4" spans="1:5" x14ac:dyDescent="0.25">
      <c r="A4" s="6" t="s">
        <v>1</v>
      </c>
      <c r="B4" s="6" t="s">
        <v>0</v>
      </c>
      <c r="C4" s="6" t="s">
        <v>2</v>
      </c>
      <c r="D4" s="6" t="s">
        <v>3</v>
      </c>
      <c r="E4" s="4" t="s">
        <v>7</v>
      </c>
    </row>
    <row r="5" spans="1:5" x14ac:dyDescent="0.25">
      <c r="A5" s="3">
        <v>101</v>
      </c>
      <c r="B5" s="3">
        <v>31</v>
      </c>
      <c r="C5" s="3">
        <v>10</v>
      </c>
      <c r="D5" s="3">
        <v>300</v>
      </c>
      <c r="E5" s="7">
        <v>1773</v>
      </c>
    </row>
    <row r="6" spans="1:5" x14ac:dyDescent="0.25">
      <c r="A6" s="3">
        <v>102</v>
      </c>
      <c r="B6" s="3">
        <v>32</v>
      </c>
      <c r="C6" s="3">
        <v>20</v>
      </c>
      <c r="D6" s="3">
        <v>400</v>
      </c>
      <c r="E6" s="7">
        <v>4811</v>
      </c>
    </row>
    <row r="7" spans="1:5" x14ac:dyDescent="0.25">
      <c r="A7" s="3">
        <v>103</v>
      </c>
      <c r="B7" s="3">
        <v>33</v>
      </c>
      <c r="C7" s="3">
        <v>30</v>
      </c>
      <c r="D7" s="3">
        <v>500</v>
      </c>
      <c r="E7" s="7">
        <v>8341</v>
      </c>
    </row>
    <row r="8" spans="1:5" x14ac:dyDescent="0.25">
      <c r="A8" s="3">
        <v>104</v>
      </c>
      <c r="B8" s="3">
        <v>34</v>
      </c>
      <c r="C8" s="3">
        <v>40</v>
      </c>
      <c r="D8" s="3">
        <v>600</v>
      </c>
      <c r="E8" s="7">
        <v>8763</v>
      </c>
    </row>
    <row r="9" spans="1:5" x14ac:dyDescent="0.25">
      <c r="A9" s="3">
        <v>105</v>
      </c>
      <c r="B9" s="3">
        <v>35</v>
      </c>
      <c r="C9" s="3">
        <v>50</v>
      </c>
      <c r="D9" s="3">
        <v>700</v>
      </c>
      <c r="E9" s="7">
        <v>7656</v>
      </c>
    </row>
    <row r="10" spans="1:5" x14ac:dyDescent="0.25">
      <c r="A10" s="3">
        <v>106</v>
      </c>
      <c r="B10" s="3">
        <v>36</v>
      </c>
      <c r="C10" s="3">
        <v>60</v>
      </c>
      <c r="D10" s="3">
        <v>800</v>
      </c>
      <c r="E10" s="7">
        <v>9941</v>
      </c>
    </row>
    <row r="11" spans="1:5" x14ac:dyDescent="0.25">
      <c r="A11" s="3">
        <v>107</v>
      </c>
      <c r="B11" s="3">
        <v>37</v>
      </c>
      <c r="C11" s="3">
        <v>70</v>
      </c>
      <c r="D11" s="3">
        <v>900</v>
      </c>
      <c r="E11" s="7">
        <v>7879</v>
      </c>
    </row>
    <row r="12" spans="1:5" x14ac:dyDescent="0.25">
      <c r="A12" s="3">
        <v>108</v>
      </c>
      <c r="B12" s="3">
        <v>38</v>
      </c>
      <c r="C12" s="3">
        <v>80</v>
      </c>
      <c r="D12" s="3">
        <v>1000</v>
      </c>
      <c r="E12" s="7">
        <v>3620</v>
      </c>
    </row>
    <row r="13" spans="1:5" x14ac:dyDescent="0.25">
      <c r="A13" s="3">
        <v>109</v>
      </c>
      <c r="B13" s="3">
        <v>39</v>
      </c>
      <c r="C13" s="3">
        <v>90</v>
      </c>
      <c r="D13" s="3">
        <v>1100</v>
      </c>
      <c r="E13" s="7">
        <v>8916</v>
      </c>
    </row>
    <row r="14" spans="1:5" x14ac:dyDescent="0.25">
      <c r="A14" s="3">
        <v>110</v>
      </c>
      <c r="B14" s="3">
        <v>40</v>
      </c>
      <c r="C14" s="3">
        <v>100</v>
      </c>
      <c r="D14" s="3">
        <v>1200</v>
      </c>
      <c r="E14" s="7">
        <v>5908</v>
      </c>
    </row>
    <row r="15" spans="1:5" x14ac:dyDescent="0.25">
      <c r="A15" s="3">
        <v>111</v>
      </c>
      <c r="B15" s="3">
        <v>41</v>
      </c>
      <c r="C15" s="3">
        <v>110</v>
      </c>
      <c r="D15" s="3">
        <v>1300</v>
      </c>
      <c r="E15" s="7">
        <v>4983</v>
      </c>
    </row>
    <row r="16" spans="1:5" x14ac:dyDescent="0.25">
      <c r="A16" s="3">
        <v>112</v>
      </c>
      <c r="B16" s="3">
        <v>42</v>
      </c>
      <c r="C16" s="3">
        <v>120</v>
      </c>
      <c r="D16" s="3">
        <v>1400</v>
      </c>
      <c r="E16" s="7">
        <v>5532</v>
      </c>
    </row>
    <row r="17" spans="1:5" x14ac:dyDescent="0.25">
      <c r="A17" s="3">
        <v>113</v>
      </c>
      <c r="B17" s="3">
        <v>43</v>
      </c>
      <c r="C17" s="3">
        <v>130</v>
      </c>
      <c r="D17" s="3">
        <v>1500</v>
      </c>
      <c r="E17" s="7">
        <v>7753</v>
      </c>
    </row>
    <row r="18" spans="1:5" x14ac:dyDescent="0.25">
      <c r="A18" s="3">
        <v>114</v>
      </c>
      <c r="B18" s="3">
        <v>44</v>
      </c>
      <c r="C18" s="3">
        <v>140</v>
      </c>
      <c r="D18" s="3">
        <v>1600</v>
      </c>
      <c r="E18" s="7">
        <v>6927</v>
      </c>
    </row>
    <row r="19" spans="1:5" x14ac:dyDescent="0.25">
      <c r="A19" s="3">
        <v>115</v>
      </c>
      <c r="B19" s="3">
        <v>45</v>
      </c>
      <c r="C19" s="3">
        <v>150</v>
      </c>
      <c r="D19" s="3">
        <v>1700</v>
      </c>
      <c r="E19" s="7">
        <v>2580</v>
      </c>
    </row>
    <row r="20" spans="1:5" x14ac:dyDescent="0.25">
      <c r="A20" s="3">
        <v>116</v>
      </c>
      <c r="B20" s="3">
        <v>46</v>
      </c>
      <c r="C20" s="3">
        <v>160</v>
      </c>
      <c r="D20" s="3">
        <v>1800</v>
      </c>
      <c r="E20" s="7">
        <v>4034</v>
      </c>
    </row>
    <row r="21" spans="1:5" x14ac:dyDescent="0.25">
      <c r="A21" s="3">
        <v>117</v>
      </c>
      <c r="B21" s="3">
        <v>47</v>
      </c>
      <c r="C21" s="3">
        <v>170</v>
      </c>
      <c r="D21" s="3">
        <v>1900</v>
      </c>
      <c r="E21" s="7">
        <v>4620</v>
      </c>
    </row>
    <row r="22" spans="1:5" x14ac:dyDescent="0.25">
      <c r="A22" s="3">
        <v>118</v>
      </c>
      <c r="B22" s="3">
        <v>48</v>
      </c>
      <c r="C22" s="3">
        <v>180</v>
      </c>
      <c r="D22" s="3">
        <v>2000</v>
      </c>
      <c r="E22" s="7">
        <v>5456</v>
      </c>
    </row>
    <row r="23" spans="1:5" x14ac:dyDescent="0.25">
      <c r="A23" s="3">
        <v>119</v>
      </c>
      <c r="B23" s="3">
        <v>49</v>
      </c>
      <c r="C23" s="3">
        <v>190</v>
      </c>
      <c r="D23" s="3">
        <v>2100</v>
      </c>
      <c r="E23" s="7">
        <v>5853</v>
      </c>
    </row>
    <row r="24" spans="1:5" x14ac:dyDescent="0.25">
      <c r="A24" s="3">
        <v>120</v>
      </c>
      <c r="B24" s="3">
        <v>50</v>
      </c>
      <c r="C24" s="3">
        <v>200</v>
      </c>
      <c r="D24" s="3">
        <v>2200</v>
      </c>
      <c r="E24" s="7">
        <v>8888</v>
      </c>
    </row>
    <row r="25" spans="1:5" x14ac:dyDescent="0.25">
      <c r="A25" s="3" t="s">
        <v>5</v>
      </c>
      <c r="B25" s="3" t="s">
        <v>9</v>
      </c>
      <c r="C25" s="3" t="s">
        <v>9</v>
      </c>
      <c r="D25" s="3" t="s">
        <v>9</v>
      </c>
      <c r="E25" s="7">
        <v>124234</v>
      </c>
    </row>
    <row r="26" spans="1:5" x14ac:dyDescent="0.25">
      <c r="A26" s="5" t="s">
        <v>8</v>
      </c>
      <c r="B26" s="11"/>
      <c r="C26" s="11"/>
      <c r="D26" s="11"/>
      <c r="E26" s="9">
        <v>248468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>
      <selection activeCell="B14" sqref="B14"/>
    </sheetView>
  </sheetViews>
  <sheetFormatPr defaultRowHeight="15" x14ac:dyDescent="0.25"/>
  <cols>
    <col min="1" max="1" width="11.7109375" customWidth="1"/>
    <col min="2" max="2" width="27.42578125" customWidth="1"/>
    <col min="3" max="3" width="25.85546875" customWidth="1"/>
    <col min="4" max="4" width="25.140625" customWidth="1"/>
    <col min="5" max="5" width="25" customWidth="1"/>
    <col min="6" max="6" width="22" bestFit="1" customWidth="1"/>
  </cols>
  <sheetData>
    <row r="3" spans="1:6" x14ac:dyDescent="0.25">
      <c r="A3" s="3"/>
      <c r="B3" s="6" t="s">
        <v>10</v>
      </c>
      <c r="C3" s="10"/>
      <c r="D3" s="10"/>
      <c r="E3" s="10"/>
      <c r="F3" s="12"/>
    </row>
    <row r="4" spans="1:6" x14ac:dyDescent="0.25">
      <c r="A4" s="6" t="s">
        <v>1</v>
      </c>
      <c r="B4" s="3" t="s">
        <v>6</v>
      </c>
      <c r="C4" s="18" t="s">
        <v>12</v>
      </c>
      <c r="D4" s="18" t="s">
        <v>13</v>
      </c>
      <c r="E4" s="18" t="s">
        <v>14</v>
      </c>
      <c r="F4" s="13" t="s">
        <v>11</v>
      </c>
    </row>
    <row r="5" spans="1:6" x14ac:dyDescent="0.25">
      <c r="A5" s="3">
        <v>101</v>
      </c>
      <c r="B5" s="14">
        <v>1</v>
      </c>
      <c r="C5" s="19">
        <v>31</v>
      </c>
      <c r="D5" s="19">
        <v>10</v>
      </c>
      <c r="E5" s="19">
        <v>300</v>
      </c>
      <c r="F5" s="15">
        <v>1773</v>
      </c>
    </row>
    <row r="6" spans="1:6" x14ac:dyDescent="0.25">
      <c r="A6" s="8">
        <v>102</v>
      </c>
      <c r="B6" s="21">
        <v>1</v>
      </c>
      <c r="C6" s="23">
        <v>32</v>
      </c>
      <c r="D6" s="23">
        <v>20</v>
      </c>
      <c r="E6" s="23">
        <v>400</v>
      </c>
      <c r="F6" s="22">
        <v>4811</v>
      </c>
    </row>
    <row r="7" spans="1:6" x14ac:dyDescent="0.25">
      <c r="A7" s="8">
        <v>103</v>
      </c>
      <c r="B7" s="21">
        <v>1</v>
      </c>
      <c r="C7" s="23">
        <v>33</v>
      </c>
      <c r="D7" s="23">
        <v>30</v>
      </c>
      <c r="E7" s="23">
        <v>500</v>
      </c>
      <c r="F7" s="22">
        <v>8341</v>
      </c>
    </row>
    <row r="8" spans="1:6" x14ac:dyDescent="0.25">
      <c r="A8" s="8">
        <v>104</v>
      </c>
      <c r="B8" s="21">
        <v>1</v>
      </c>
      <c r="C8" s="23">
        <v>34</v>
      </c>
      <c r="D8" s="23">
        <v>40</v>
      </c>
      <c r="E8" s="23">
        <v>600</v>
      </c>
      <c r="F8" s="22">
        <v>8763</v>
      </c>
    </row>
    <row r="9" spans="1:6" x14ac:dyDescent="0.25">
      <c r="A9" s="8">
        <v>105</v>
      </c>
      <c r="B9" s="21">
        <v>1</v>
      </c>
      <c r="C9" s="23">
        <v>35</v>
      </c>
      <c r="D9" s="23">
        <v>50</v>
      </c>
      <c r="E9" s="23">
        <v>700</v>
      </c>
      <c r="F9" s="22">
        <v>7656</v>
      </c>
    </row>
    <row r="10" spans="1:6" x14ac:dyDescent="0.25">
      <c r="A10" s="8">
        <v>106</v>
      </c>
      <c r="B10" s="21">
        <v>1</v>
      </c>
      <c r="C10" s="23">
        <v>36</v>
      </c>
      <c r="D10" s="23">
        <v>60</v>
      </c>
      <c r="E10" s="23">
        <v>800</v>
      </c>
      <c r="F10" s="22">
        <v>9941</v>
      </c>
    </row>
    <row r="11" spans="1:6" x14ac:dyDescent="0.25">
      <c r="A11" s="8">
        <v>107</v>
      </c>
      <c r="B11" s="21">
        <v>1</v>
      </c>
      <c r="C11" s="23">
        <v>37</v>
      </c>
      <c r="D11" s="23">
        <v>70</v>
      </c>
      <c r="E11" s="23">
        <v>900</v>
      </c>
      <c r="F11" s="22">
        <v>7879</v>
      </c>
    </row>
    <row r="12" spans="1:6" x14ac:dyDescent="0.25">
      <c r="A12" s="8">
        <v>108</v>
      </c>
      <c r="B12" s="21">
        <v>1</v>
      </c>
      <c r="C12" s="23">
        <v>38</v>
      </c>
      <c r="D12" s="23">
        <v>80</v>
      </c>
      <c r="E12" s="23">
        <v>1000</v>
      </c>
      <c r="F12" s="22">
        <v>3620</v>
      </c>
    </row>
    <row r="13" spans="1:6" x14ac:dyDescent="0.25">
      <c r="A13" s="8">
        <v>109</v>
      </c>
      <c r="B13" s="21">
        <v>1</v>
      </c>
      <c r="C13" s="23">
        <v>39</v>
      </c>
      <c r="D13" s="23">
        <v>90</v>
      </c>
      <c r="E13" s="23">
        <v>1100</v>
      </c>
      <c r="F13" s="22">
        <v>8916</v>
      </c>
    </row>
    <row r="14" spans="1:6" x14ac:dyDescent="0.25">
      <c r="A14" s="8">
        <v>110</v>
      </c>
      <c r="B14" s="21">
        <v>1</v>
      </c>
      <c r="C14" s="23">
        <v>40</v>
      </c>
      <c r="D14" s="23">
        <v>100</v>
      </c>
      <c r="E14" s="23">
        <v>1200</v>
      </c>
      <c r="F14" s="22">
        <v>5908</v>
      </c>
    </row>
    <row r="15" spans="1:6" x14ac:dyDescent="0.25">
      <c r="A15" s="8">
        <v>111</v>
      </c>
      <c r="B15" s="21">
        <v>1</v>
      </c>
      <c r="C15" s="23">
        <v>41</v>
      </c>
      <c r="D15" s="23">
        <v>110</v>
      </c>
      <c r="E15" s="23">
        <v>1300</v>
      </c>
      <c r="F15" s="22">
        <v>4983</v>
      </c>
    </row>
    <row r="16" spans="1:6" x14ac:dyDescent="0.25">
      <c r="A16" s="8">
        <v>112</v>
      </c>
      <c r="B16" s="21">
        <v>1</v>
      </c>
      <c r="C16" s="23">
        <v>42</v>
      </c>
      <c r="D16" s="23">
        <v>120</v>
      </c>
      <c r="E16" s="23">
        <v>1400</v>
      </c>
      <c r="F16" s="22">
        <v>5532</v>
      </c>
    </row>
    <row r="17" spans="1:6" x14ac:dyDescent="0.25">
      <c r="A17" s="8">
        <v>113</v>
      </c>
      <c r="B17" s="21">
        <v>1</v>
      </c>
      <c r="C17" s="23">
        <v>43</v>
      </c>
      <c r="D17" s="23">
        <v>130</v>
      </c>
      <c r="E17" s="23">
        <v>1500</v>
      </c>
      <c r="F17" s="22">
        <v>7753</v>
      </c>
    </row>
    <row r="18" spans="1:6" x14ac:dyDescent="0.25">
      <c r="A18" s="8">
        <v>114</v>
      </c>
      <c r="B18" s="21">
        <v>1</v>
      </c>
      <c r="C18" s="23">
        <v>44</v>
      </c>
      <c r="D18" s="23">
        <v>140</v>
      </c>
      <c r="E18" s="23">
        <v>1600</v>
      </c>
      <c r="F18" s="22">
        <v>6927</v>
      </c>
    </row>
    <row r="19" spans="1:6" x14ac:dyDescent="0.25">
      <c r="A19" s="8">
        <v>115</v>
      </c>
      <c r="B19" s="21">
        <v>1</v>
      </c>
      <c r="C19" s="23">
        <v>45</v>
      </c>
      <c r="D19" s="23">
        <v>150</v>
      </c>
      <c r="E19" s="23">
        <v>1700</v>
      </c>
      <c r="F19" s="22">
        <v>2580</v>
      </c>
    </row>
    <row r="20" spans="1:6" x14ac:dyDescent="0.25">
      <c r="A20" s="8">
        <v>116</v>
      </c>
      <c r="B20" s="21">
        <v>1</v>
      </c>
      <c r="C20" s="23">
        <v>46</v>
      </c>
      <c r="D20" s="23">
        <v>160</v>
      </c>
      <c r="E20" s="23">
        <v>1800</v>
      </c>
      <c r="F20" s="22">
        <v>4034</v>
      </c>
    </row>
    <row r="21" spans="1:6" x14ac:dyDescent="0.25">
      <c r="A21" s="8">
        <v>117</v>
      </c>
      <c r="B21" s="21">
        <v>1</v>
      </c>
      <c r="C21" s="23">
        <v>47</v>
      </c>
      <c r="D21" s="23">
        <v>170</v>
      </c>
      <c r="E21" s="23">
        <v>1900</v>
      </c>
      <c r="F21" s="22">
        <v>4620</v>
      </c>
    </row>
    <row r="22" spans="1:6" x14ac:dyDescent="0.25">
      <c r="A22" s="8">
        <v>118</v>
      </c>
      <c r="B22" s="21">
        <v>1</v>
      </c>
      <c r="C22" s="23">
        <v>48</v>
      </c>
      <c r="D22" s="23">
        <v>180</v>
      </c>
      <c r="E22" s="23">
        <v>2000</v>
      </c>
      <c r="F22" s="22">
        <v>5456</v>
      </c>
    </row>
    <row r="23" spans="1:6" x14ac:dyDescent="0.25">
      <c r="A23" s="8">
        <v>119</v>
      </c>
      <c r="B23" s="21">
        <v>1</v>
      </c>
      <c r="C23" s="23">
        <v>49</v>
      </c>
      <c r="D23" s="23">
        <v>190</v>
      </c>
      <c r="E23" s="23">
        <v>2100</v>
      </c>
      <c r="F23" s="22">
        <v>5853</v>
      </c>
    </row>
    <row r="24" spans="1:6" x14ac:dyDescent="0.25">
      <c r="A24" s="8">
        <v>120</v>
      </c>
      <c r="B24" s="21">
        <v>1</v>
      </c>
      <c r="C24" s="23">
        <v>50</v>
      </c>
      <c r="D24" s="23">
        <v>200</v>
      </c>
      <c r="E24" s="23">
        <v>2200</v>
      </c>
      <c r="F24" s="22">
        <v>8888</v>
      </c>
    </row>
    <row r="25" spans="1:6" x14ac:dyDescent="0.25">
      <c r="A25" s="5" t="s">
        <v>8</v>
      </c>
      <c r="B25" s="16">
        <v>20</v>
      </c>
      <c r="C25" s="20">
        <v>810</v>
      </c>
      <c r="D25" s="20">
        <v>2100</v>
      </c>
      <c r="E25" s="20">
        <v>25000</v>
      </c>
      <c r="F25" s="17">
        <v>124234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6"/>
  <sheetViews>
    <sheetView workbookViewId="0">
      <selection activeCell="A4" sqref="A4"/>
    </sheetView>
  </sheetViews>
  <sheetFormatPr defaultRowHeight="15" x14ac:dyDescent="0.25"/>
  <cols>
    <col min="1" max="1" width="10.5703125" customWidth="1"/>
    <col min="2" max="2" width="13" customWidth="1"/>
    <col min="3" max="3" width="12.28515625" customWidth="1"/>
    <col min="4" max="6" width="10" customWidth="1"/>
    <col min="7" max="24" width="10" bestFit="1" customWidth="1"/>
    <col min="25" max="25" width="11.7109375" bestFit="1" customWidth="1"/>
  </cols>
  <sheetData>
    <row r="3" spans="1:25" x14ac:dyDescent="0.25">
      <c r="A3" s="6" t="s">
        <v>11</v>
      </c>
      <c r="B3" s="10"/>
      <c r="C3" s="10"/>
      <c r="D3" s="6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2"/>
    </row>
    <row r="4" spans="1:25" x14ac:dyDescent="0.25">
      <c r="A4" s="6" t="s">
        <v>0</v>
      </c>
      <c r="B4" s="6" t="s">
        <v>2</v>
      </c>
      <c r="C4" s="6" t="s">
        <v>3</v>
      </c>
      <c r="D4" s="3">
        <v>101</v>
      </c>
      <c r="E4" s="18">
        <v>102</v>
      </c>
      <c r="F4" s="18">
        <v>103</v>
      </c>
      <c r="G4" s="18">
        <v>104</v>
      </c>
      <c r="H4" s="18">
        <v>105</v>
      </c>
      <c r="I4" s="18">
        <v>106</v>
      </c>
      <c r="J4" s="18">
        <v>107</v>
      </c>
      <c r="K4" s="18">
        <v>108</v>
      </c>
      <c r="L4" s="18">
        <v>109</v>
      </c>
      <c r="M4" s="18">
        <v>110</v>
      </c>
      <c r="N4" s="18">
        <v>111</v>
      </c>
      <c r="O4" s="18">
        <v>112</v>
      </c>
      <c r="P4" s="18">
        <v>113</v>
      </c>
      <c r="Q4" s="18">
        <v>114</v>
      </c>
      <c r="R4" s="18">
        <v>115</v>
      </c>
      <c r="S4" s="18">
        <v>116</v>
      </c>
      <c r="T4" s="18">
        <v>117</v>
      </c>
      <c r="U4" s="18">
        <v>118</v>
      </c>
      <c r="V4" s="18">
        <v>119</v>
      </c>
      <c r="W4" s="18">
        <v>120</v>
      </c>
      <c r="X4" s="18" t="s">
        <v>5</v>
      </c>
      <c r="Y4" s="4" t="s">
        <v>8</v>
      </c>
    </row>
    <row r="5" spans="1:25" x14ac:dyDescent="0.25">
      <c r="A5" s="3">
        <v>31</v>
      </c>
      <c r="B5" s="3">
        <v>10</v>
      </c>
      <c r="C5" s="3">
        <v>300</v>
      </c>
      <c r="D5" s="14">
        <v>1773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7">
        <v>1773</v>
      </c>
    </row>
    <row r="6" spans="1:25" x14ac:dyDescent="0.25">
      <c r="A6" s="3">
        <v>32</v>
      </c>
      <c r="B6" s="3">
        <v>20</v>
      </c>
      <c r="C6" s="3">
        <v>400</v>
      </c>
      <c r="D6" s="14"/>
      <c r="E6" s="19">
        <v>4811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7">
        <v>4811</v>
      </c>
    </row>
    <row r="7" spans="1:25" x14ac:dyDescent="0.25">
      <c r="A7" s="3">
        <v>33</v>
      </c>
      <c r="B7" s="3">
        <v>30</v>
      </c>
      <c r="C7" s="3">
        <v>500</v>
      </c>
      <c r="D7" s="14"/>
      <c r="E7" s="19"/>
      <c r="F7" s="19">
        <v>8341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7">
        <v>8341</v>
      </c>
    </row>
    <row r="8" spans="1:25" x14ac:dyDescent="0.25">
      <c r="A8" s="3">
        <v>34</v>
      </c>
      <c r="B8" s="3">
        <v>40</v>
      </c>
      <c r="C8" s="3">
        <v>600</v>
      </c>
      <c r="D8" s="14"/>
      <c r="E8" s="19"/>
      <c r="F8" s="19"/>
      <c r="G8" s="19">
        <v>8763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7">
        <v>8763</v>
      </c>
    </row>
    <row r="9" spans="1:25" x14ac:dyDescent="0.25">
      <c r="A9" s="3">
        <v>35</v>
      </c>
      <c r="B9" s="3">
        <v>50</v>
      </c>
      <c r="C9" s="3">
        <v>700</v>
      </c>
      <c r="D9" s="14"/>
      <c r="E9" s="19"/>
      <c r="F9" s="19"/>
      <c r="G9" s="19"/>
      <c r="H9" s="19">
        <v>7656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7">
        <v>7656</v>
      </c>
    </row>
    <row r="10" spans="1:25" x14ac:dyDescent="0.25">
      <c r="A10" s="3">
        <v>36</v>
      </c>
      <c r="B10" s="3">
        <v>60</v>
      </c>
      <c r="C10" s="3">
        <v>800</v>
      </c>
      <c r="D10" s="14"/>
      <c r="E10" s="19"/>
      <c r="F10" s="19"/>
      <c r="G10" s="19"/>
      <c r="H10" s="19"/>
      <c r="I10" s="19">
        <v>9941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7">
        <v>9941</v>
      </c>
    </row>
    <row r="11" spans="1:25" x14ac:dyDescent="0.25">
      <c r="A11" s="3">
        <v>37</v>
      </c>
      <c r="B11" s="3">
        <v>70</v>
      </c>
      <c r="C11" s="3">
        <v>900</v>
      </c>
      <c r="D11" s="14"/>
      <c r="E11" s="19"/>
      <c r="F11" s="19"/>
      <c r="G11" s="19"/>
      <c r="H11" s="19"/>
      <c r="I11" s="19"/>
      <c r="J11" s="19">
        <v>7879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7">
        <v>7879</v>
      </c>
    </row>
    <row r="12" spans="1:25" x14ac:dyDescent="0.25">
      <c r="A12" s="3">
        <v>38</v>
      </c>
      <c r="B12" s="3">
        <v>80</v>
      </c>
      <c r="C12" s="3">
        <v>1000</v>
      </c>
      <c r="D12" s="14"/>
      <c r="E12" s="19"/>
      <c r="F12" s="19"/>
      <c r="G12" s="19"/>
      <c r="H12" s="19"/>
      <c r="I12" s="19"/>
      <c r="J12" s="19"/>
      <c r="K12" s="19">
        <v>3620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7">
        <v>3620</v>
      </c>
    </row>
    <row r="13" spans="1:25" x14ac:dyDescent="0.25">
      <c r="A13" s="3">
        <v>39</v>
      </c>
      <c r="B13" s="3">
        <v>90</v>
      </c>
      <c r="C13" s="3">
        <v>1100</v>
      </c>
      <c r="D13" s="14"/>
      <c r="E13" s="19"/>
      <c r="F13" s="19"/>
      <c r="G13" s="19"/>
      <c r="H13" s="19"/>
      <c r="I13" s="19"/>
      <c r="J13" s="19"/>
      <c r="K13" s="19"/>
      <c r="L13" s="19">
        <v>8916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7">
        <v>8916</v>
      </c>
    </row>
    <row r="14" spans="1:25" x14ac:dyDescent="0.25">
      <c r="A14" s="3">
        <v>40</v>
      </c>
      <c r="B14" s="3">
        <v>100</v>
      </c>
      <c r="C14" s="3">
        <v>1200</v>
      </c>
      <c r="D14" s="14"/>
      <c r="E14" s="19"/>
      <c r="F14" s="19"/>
      <c r="G14" s="19"/>
      <c r="H14" s="19"/>
      <c r="I14" s="19"/>
      <c r="J14" s="19"/>
      <c r="K14" s="19"/>
      <c r="L14" s="19"/>
      <c r="M14" s="19">
        <v>5908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7">
        <v>5908</v>
      </c>
    </row>
    <row r="15" spans="1:25" x14ac:dyDescent="0.25">
      <c r="A15" s="3">
        <v>41</v>
      </c>
      <c r="B15" s="3">
        <v>110</v>
      </c>
      <c r="C15" s="3">
        <v>1300</v>
      </c>
      <c r="D15" s="14"/>
      <c r="E15" s="19"/>
      <c r="F15" s="19"/>
      <c r="G15" s="19"/>
      <c r="H15" s="19"/>
      <c r="I15" s="19"/>
      <c r="J15" s="19"/>
      <c r="K15" s="19"/>
      <c r="L15" s="19"/>
      <c r="M15" s="19"/>
      <c r="N15" s="19">
        <v>4983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7">
        <v>4983</v>
      </c>
    </row>
    <row r="16" spans="1:25" x14ac:dyDescent="0.25">
      <c r="A16" s="3">
        <v>42</v>
      </c>
      <c r="B16" s="3">
        <v>120</v>
      </c>
      <c r="C16" s="3">
        <v>1400</v>
      </c>
      <c r="D16" s="1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>
        <v>5532</v>
      </c>
      <c r="P16" s="19"/>
      <c r="Q16" s="19"/>
      <c r="R16" s="19"/>
      <c r="S16" s="19"/>
      <c r="T16" s="19"/>
      <c r="U16" s="19"/>
      <c r="V16" s="19"/>
      <c r="W16" s="19"/>
      <c r="X16" s="19"/>
      <c r="Y16" s="7">
        <v>5532</v>
      </c>
    </row>
    <row r="17" spans="1:25" x14ac:dyDescent="0.25">
      <c r="A17" s="3">
        <v>43</v>
      </c>
      <c r="B17" s="3">
        <v>130</v>
      </c>
      <c r="C17" s="3">
        <v>1500</v>
      </c>
      <c r="D17" s="1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v>7753</v>
      </c>
      <c r="Q17" s="19"/>
      <c r="R17" s="19"/>
      <c r="S17" s="19"/>
      <c r="T17" s="19"/>
      <c r="U17" s="19"/>
      <c r="V17" s="19"/>
      <c r="W17" s="19"/>
      <c r="X17" s="19"/>
      <c r="Y17" s="7">
        <v>7753</v>
      </c>
    </row>
    <row r="18" spans="1:25" x14ac:dyDescent="0.25">
      <c r="A18" s="3">
        <v>44</v>
      </c>
      <c r="B18" s="3">
        <v>140</v>
      </c>
      <c r="C18" s="3">
        <v>1600</v>
      </c>
      <c r="D18" s="14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6927</v>
      </c>
      <c r="R18" s="19"/>
      <c r="S18" s="19"/>
      <c r="T18" s="19"/>
      <c r="U18" s="19"/>
      <c r="V18" s="19"/>
      <c r="W18" s="19"/>
      <c r="X18" s="19"/>
      <c r="Y18" s="7">
        <v>6927</v>
      </c>
    </row>
    <row r="19" spans="1:25" x14ac:dyDescent="0.25">
      <c r="A19" s="3">
        <v>45</v>
      </c>
      <c r="B19" s="3">
        <v>150</v>
      </c>
      <c r="C19" s="3">
        <v>1700</v>
      </c>
      <c r="D19" s="1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>
        <v>2580</v>
      </c>
      <c r="S19" s="19"/>
      <c r="T19" s="19"/>
      <c r="U19" s="19"/>
      <c r="V19" s="19"/>
      <c r="W19" s="19"/>
      <c r="X19" s="19"/>
      <c r="Y19" s="7">
        <v>2580</v>
      </c>
    </row>
    <row r="20" spans="1:25" x14ac:dyDescent="0.25">
      <c r="A20" s="3">
        <v>46</v>
      </c>
      <c r="B20" s="3">
        <v>160</v>
      </c>
      <c r="C20" s="3">
        <v>1800</v>
      </c>
      <c r="D20" s="1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v>4034</v>
      </c>
      <c r="T20" s="19"/>
      <c r="U20" s="19"/>
      <c r="V20" s="19"/>
      <c r="W20" s="19"/>
      <c r="X20" s="19"/>
      <c r="Y20" s="7">
        <v>4034</v>
      </c>
    </row>
    <row r="21" spans="1:25" x14ac:dyDescent="0.25">
      <c r="A21" s="3">
        <v>47</v>
      </c>
      <c r="B21" s="3">
        <v>170</v>
      </c>
      <c r="C21" s="3">
        <v>1900</v>
      </c>
      <c r="D21" s="14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>
        <v>4620</v>
      </c>
      <c r="U21" s="19"/>
      <c r="V21" s="19"/>
      <c r="W21" s="19"/>
      <c r="X21" s="19"/>
      <c r="Y21" s="7">
        <v>4620</v>
      </c>
    </row>
    <row r="22" spans="1:25" x14ac:dyDescent="0.25">
      <c r="A22" s="3">
        <v>48</v>
      </c>
      <c r="B22" s="3">
        <v>180</v>
      </c>
      <c r="C22" s="3">
        <v>2000</v>
      </c>
      <c r="D22" s="14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5456</v>
      </c>
      <c r="V22" s="19"/>
      <c r="W22" s="19"/>
      <c r="X22" s="19"/>
      <c r="Y22" s="7">
        <v>5456</v>
      </c>
    </row>
    <row r="23" spans="1:25" x14ac:dyDescent="0.25">
      <c r="A23" s="3">
        <v>49</v>
      </c>
      <c r="B23" s="3">
        <v>190</v>
      </c>
      <c r="C23" s="3">
        <v>2100</v>
      </c>
      <c r="D23" s="14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>
        <v>5853</v>
      </c>
      <c r="W23" s="19"/>
      <c r="X23" s="19"/>
      <c r="Y23" s="7">
        <v>5853</v>
      </c>
    </row>
    <row r="24" spans="1:25" x14ac:dyDescent="0.25">
      <c r="A24" s="3">
        <v>50</v>
      </c>
      <c r="B24" s="3">
        <v>200</v>
      </c>
      <c r="C24" s="3">
        <v>2200</v>
      </c>
      <c r="D24" s="14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>
        <v>8888</v>
      </c>
      <c r="X24" s="19"/>
      <c r="Y24" s="7">
        <v>8888</v>
      </c>
    </row>
    <row r="25" spans="1:25" x14ac:dyDescent="0.25">
      <c r="A25" s="3" t="s">
        <v>9</v>
      </c>
      <c r="B25" s="3" t="s">
        <v>9</v>
      </c>
      <c r="C25" s="3" t="s">
        <v>9</v>
      </c>
      <c r="D25" s="14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>
        <v>124234</v>
      </c>
      <c r="Y25" s="7">
        <v>124234</v>
      </c>
    </row>
    <row r="26" spans="1:25" x14ac:dyDescent="0.25">
      <c r="A26" s="5" t="s">
        <v>8</v>
      </c>
      <c r="B26" s="11"/>
      <c r="C26" s="11"/>
      <c r="D26" s="16">
        <v>1773</v>
      </c>
      <c r="E26" s="20">
        <v>4811</v>
      </c>
      <c r="F26" s="20">
        <v>8341</v>
      </c>
      <c r="G26" s="20">
        <v>8763</v>
      </c>
      <c r="H26" s="20">
        <v>7656</v>
      </c>
      <c r="I26" s="20">
        <v>9941</v>
      </c>
      <c r="J26" s="20">
        <v>7879</v>
      </c>
      <c r="K26" s="20">
        <v>3620</v>
      </c>
      <c r="L26" s="20">
        <v>8916</v>
      </c>
      <c r="M26" s="20">
        <v>5908</v>
      </c>
      <c r="N26" s="20">
        <v>4983</v>
      </c>
      <c r="O26" s="20">
        <v>5532</v>
      </c>
      <c r="P26" s="20">
        <v>7753</v>
      </c>
      <c r="Q26" s="20">
        <v>6927</v>
      </c>
      <c r="R26" s="20">
        <v>2580</v>
      </c>
      <c r="S26" s="20">
        <v>4034</v>
      </c>
      <c r="T26" s="20">
        <v>4620</v>
      </c>
      <c r="U26" s="20">
        <v>5456</v>
      </c>
      <c r="V26" s="20">
        <v>5853</v>
      </c>
      <c r="W26" s="20">
        <v>8888</v>
      </c>
      <c r="X26" s="20">
        <v>124234</v>
      </c>
      <c r="Y26" s="9">
        <v>248468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E23"/>
  <sheetViews>
    <sheetView tabSelected="1" workbookViewId="0">
      <selection activeCell="N21" sqref="N21"/>
    </sheetView>
  </sheetViews>
  <sheetFormatPr defaultRowHeight="15" x14ac:dyDescent="0.25"/>
  <cols>
    <col min="1" max="1" width="1.7109375" customWidth="1"/>
    <col min="2" max="2" width="11.5703125" customWidth="1"/>
    <col min="3" max="3" width="11.7109375" customWidth="1"/>
    <col min="4" max="4" width="10.85546875" customWidth="1"/>
    <col min="5" max="5" width="10.7109375" customWidth="1"/>
    <col min="6" max="6" width="10" bestFit="1" customWidth="1"/>
    <col min="7" max="7" width="3.5703125" customWidth="1"/>
    <col min="8" max="8" width="3.85546875" customWidth="1"/>
    <col min="9" max="9" width="3" customWidth="1"/>
    <col min="10" max="10" width="11" customWidth="1"/>
    <col min="12" max="12" width="2.5703125" customWidth="1"/>
    <col min="13" max="13" width="11.42578125" customWidth="1"/>
    <col min="14" max="14" width="5.5703125" customWidth="1"/>
    <col min="15" max="15" width="5.140625" customWidth="1"/>
    <col min="16" max="16" width="10.5703125" customWidth="1"/>
    <col min="17" max="17" width="6.28515625" customWidth="1"/>
    <col min="18" max="18" width="5.7109375" customWidth="1"/>
    <col min="19" max="19" width="8.28515625" customWidth="1"/>
    <col min="20" max="20" width="5.28515625" customWidth="1"/>
    <col min="21" max="21" width="6.28515625" customWidth="1"/>
    <col min="22" max="23" width="3.28515625" customWidth="1"/>
    <col min="24" max="24" width="3.7109375" customWidth="1"/>
    <col min="25" max="25" width="11" customWidth="1"/>
    <col min="30" max="30" width="4" customWidth="1"/>
  </cols>
  <sheetData>
    <row r="1" spans="1:30" ht="16.5" thickBot="1" x14ac:dyDescent="0.3">
      <c r="A1" s="30"/>
      <c r="B1" s="86" t="s">
        <v>23</v>
      </c>
      <c r="C1" s="86" t="s">
        <v>24</v>
      </c>
      <c r="D1" s="42"/>
      <c r="E1" s="42"/>
      <c r="F1" s="42"/>
      <c r="G1" s="42"/>
      <c r="H1" s="30"/>
      <c r="J1" s="87" t="s">
        <v>25</v>
      </c>
      <c r="K1" s="87" t="s">
        <v>26</v>
      </c>
      <c r="Y1" s="87" t="s">
        <v>27</v>
      </c>
      <c r="Z1" s="87" t="s">
        <v>28</v>
      </c>
    </row>
    <row r="2" spans="1:30" ht="15.75" thickBot="1" x14ac:dyDescent="0.3">
      <c r="A2" s="88"/>
      <c r="B2" s="89"/>
      <c r="C2" s="89"/>
      <c r="D2" s="89"/>
      <c r="E2" s="89"/>
      <c r="F2" s="89"/>
      <c r="G2" s="90"/>
      <c r="H2" s="30"/>
      <c r="I2" s="97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9"/>
      <c r="W2" s="30"/>
      <c r="X2" s="107"/>
      <c r="Y2" s="108"/>
      <c r="Z2" s="108"/>
      <c r="AA2" s="108"/>
      <c r="AB2" s="108"/>
      <c r="AC2" s="108"/>
      <c r="AD2" s="109"/>
    </row>
    <row r="3" spans="1:30" ht="15.75" thickBot="1" x14ac:dyDescent="0.3">
      <c r="A3" s="91"/>
      <c r="B3" s="92"/>
      <c r="C3" s="92"/>
      <c r="D3" s="92"/>
      <c r="E3" s="92"/>
      <c r="F3" s="92"/>
      <c r="G3" s="93"/>
      <c r="H3" s="30"/>
      <c r="I3" s="100"/>
      <c r="J3" s="45"/>
      <c r="K3" s="52" t="s">
        <v>1</v>
      </c>
      <c r="L3" s="102"/>
      <c r="M3" s="38"/>
      <c r="N3" s="39" t="s">
        <v>0</v>
      </c>
      <c r="O3" s="40"/>
      <c r="P3" s="38"/>
      <c r="Q3" s="39" t="s">
        <v>2</v>
      </c>
      <c r="R3" s="40"/>
      <c r="S3" s="38"/>
      <c r="T3" s="39" t="s">
        <v>3</v>
      </c>
      <c r="U3" s="40"/>
      <c r="V3" s="104"/>
      <c r="W3" s="43"/>
      <c r="X3" s="110"/>
      <c r="Y3" s="45"/>
      <c r="Z3" s="47" t="s">
        <v>1</v>
      </c>
      <c r="AA3" s="47" t="s">
        <v>1</v>
      </c>
      <c r="AB3" s="37" t="s">
        <v>1</v>
      </c>
      <c r="AC3" s="57"/>
      <c r="AD3" s="112"/>
    </row>
    <row r="4" spans="1:30" ht="15.75" thickBot="1" x14ac:dyDescent="0.3">
      <c r="A4" s="91"/>
      <c r="B4" s="1" t="s">
        <v>1</v>
      </c>
      <c r="C4" s="1" t="s">
        <v>0</v>
      </c>
      <c r="D4" s="1" t="s">
        <v>2</v>
      </c>
      <c r="E4" s="1" t="s">
        <v>3</v>
      </c>
      <c r="F4" s="1" t="s">
        <v>4</v>
      </c>
      <c r="G4" s="93"/>
      <c r="H4" s="30"/>
      <c r="I4" s="100"/>
      <c r="J4" s="48"/>
      <c r="K4" s="53"/>
      <c r="L4" s="102"/>
      <c r="M4" s="32"/>
      <c r="N4" s="33"/>
      <c r="O4" s="34"/>
      <c r="P4" s="51"/>
      <c r="Q4" s="28"/>
      <c r="R4" s="76"/>
      <c r="S4" s="32"/>
      <c r="T4" s="33"/>
      <c r="U4" s="34"/>
      <c r="V4" s="105"/>
      <c r="W4" s="30"/>
      <c r="X4" s="110"/>
      <c r="Y4" s="48"/>
      <c r="Z4" s="49">
        <v>101</v>
      </c>
      <c r="AA4" s="49" t="s">
        <v>21</v>
      </c>
      <c r="AB4" s="50">
        <v>130</v>
      </c>
      <c r="AC4" s="58" t="s">
        <v>7</v>
      </c>
      <c r="AD4" s="112"/>
    </row>
    <row r="5" spans="1:30" x14ac:dyDescent="0.25">
      <c r="A5" s="91"/>
      <c r="B5" s="29">
        <v>101</v>
      </c>
      <c r="C5" s="29">
        <v>31</v>
      </c>
      <c r="D5" s="29">
        <v>10</v>
      </c>
      <c r="E5" s="29">
        <v>300</v>
      </c>
      <c r="F5" s="59">
        <v>1773</v>
      </c>
      <c r="G5" s="93"/>
      <c r="H5" s="30"/>
      <c r="I5" s="100"/>
      <c r="J5" s="72" t="s">
        <v>15</v>
      </c>
      <c r="K5" s="71"/>
      <c r="L5" s="102"/>
      <c r="M5" s="35">
        <v>31</v>
      </c>
      <c r="N5" s="1">
        <v>32</v>
      </c>
      <c r="O5" s="36"/>
      <c r="P5" s="31">
        <v>10</v>
      </c>
      <c r="Q5" s="1">
        <v>20</v>
      </c>
      <c r="R5" s="77"/>
      <c r="S5" s="35">
        <v>300</v>
      </c>
      <c r="T5" s="1"/>
      <c r="U5" s="36"/>
      <c r="V5" s="105"/>
      <c r="W5" s="30"/>
      <c r="X5" s="110"/>
      <c r="Y5" s="71" t="s">
        <v>15</v>
      </c>
      <c r="Z5" s="79">
        <f ca="1">SUMPRODUCT(($B$5:$B$13=Z$4)*((COUNTIF($M5:$O5,$C$5:$C$13)*COUNTIF($P5:$R5,$D$5:$D$13)*COUNTIF($S5:$U5,$E$5:$E$13)&gt;0)*$F$5:$F$13))</f>
        <v>1773</v>
      </c>
      <c r="AA5" s="80">
        <f ca="1">SUMPRODUCT(($B$5:$B$13=AA$4)*((COUNTIF($M5:$O5,$C$5:$C$13)*COUNTIF($P5:$R5,$D$5:$D$13)*COUNTIF($S5:$U5,$E$5:$E$13)&gt;0)*$F$5:$F$13))</f>
        <v>0</v>
      </c>
      <c r="AB5" s="81">
        <f ca="1">SUMPRODUCT(($B$5:$B$13=AB$4)*((COUNTIF($M5:$O5,$C$5:$C$13)*COUNTIF($P5:$R5,$D$5:$D$13)*COUNTIF($S5:$U5,$E$5:$E$13)&gt;0)*$F$5:$F$13))</f>
        <v>4811</v>
      </c>
      <c r="AC5" s="85">
        <f ca="1">SUM(Z5:AB5)</f>
        <v>6584</v>
      </c>
      <c r="AD5" s="112"/>
    </row>
    <row r="6" spans="1:30" x14ac:dyDescent="0.25">
      <c r="A6" s="91"/>
      <c r="B6" s="29">
        <v>130</v>
      </c>
      <c r="C6" s="29">
        <v>31</v>
      </c>
      <c r="D6" s="29">
        <v>10</v>
      </c>
      <c r="E6" s="29">
        <v>300</v>
      </c>
      <c r="F6" s="59">
        <v>4811</v>
      </c>
      <c r="G6" s="93"/>
      <c r="H6" s="30"/>
      <c r="I6" s="100"/>
      <c r="J6" s="73" t="s">
        <v>16</v>
      </c>
      <c r="K6" s="46"/>
      <c r="L6" s="102"/>
      <c r="M6" s="35">
        <v>56</v>
      </c>
      <c r="N6" s="1">
        <v>57</v>
      </c>
      <c r="O6" s="36"/>
      <c r="P6" s="31">
        <v>20</v>
      </c>
      <c r="Q6" s="1"/>
      <c r="R6" s="77"/>
      <c r="S6" s="35">
        <v>500</v>
      </c>
      <c r="T6" s="1"/>
      <c r="U6" s="36"/>
      <c r="V6" s="105"/>
      <c r="W6" s="30"/>
      <c r="X6" s="110"/>
      <c r="Y6" s="46" t="s">
        <v>16</v>
      </c>
      <c r="Z6" s="82">
        <f ca="1">SUMPRODUCT(($B$5:$B$13=Z$4)*((COUNTIF($M6:$O6,$C$5:$C$13)*COUNTIF($P6:$R6,$D$5:$D$13)*COUNTIF($S6:$U6,$E$5:$E$13)&gt;0)*$F$5:$F$13))</f>
        <v>8341</v>
      </c>
      <c r="AA6" s="44">
        <f ca="1">SUMPRODUCT(($B$5:$B$13=AA$4)*((COUNTIF($M6:$O6,$C$5:$C$13)*COUNTIF($P6:$R6,$D$5:$D$13)*COUNTIF($S6:$U6,$E$5:$E$13)&gt;0)*$F$5:$F$13))</f>
        <v>0</v>
      </c>
      <c r="AB6" s="54">
        <f ca="1">SUMPRODUCT(($B$5:$B$13=AB$4)*((COUNTIF($M6:$O6,$C$5:$C$13)*COUNTIF($P6:$R6,$D$5:$D$13)*COUNTIF($S6:$U6,$E$5:$E$13)&gt;0)*$F$5:$F$13))</f>
        <v>8763</v>
      </c>
      <c r="AC6" s="56">
        <f ca="1">SUM(Z6:AB6)</f>
        <v>17104</v>
      </c>
      <c r="AD6" s="112"/>
    </row>
    <row r="7" spans="1:30" x14ac:dyDescent="0.25">
      <c r="A7" s="91"/>
      <c r="B7" s="29">
        <v>101</v>
      </c>
      <c r="C7" s="29">
        <v>56</v>
      </c>
      <c r="D7" s="29">
        <v>20</v>
      </c>
      <c r="E7" s="29">
        <v>500</v>
      </c>
      <c r="F7" s="59">
        <v>8341</v>
      </c>
      <c r="G7" s="93"/>
      <c r="H7" s="30"/>
      <c r="I7" s="100"/>
      <c r="J7" s="73" t="s">
        <v>17</v>
      </c>
      <c r="K7" s="46"/>
      <c r="L7" s="102"/>
      <c r="M7" s="35">
        <v>70</v>
      </c>
      <c r="N7" s="1"/>
      <c r="O7" s="36"/>
      <c r="P7" s="31">
        <v>40</v>
      </c>
      <c r="Q7" s="1"/>
      <c r="R7" s="77"/>
      <c r="S7" s="35">
        <v>900</v>
      </c>
      <c r="T7" s="1"/>
      <c r="U7" s="36"/>
      <c r="V7" s="105"/>
      <c r="W7" s="30"/>
      <c r="X7" s="110"/>
      <c r="Y7" s="46" t="s">
        <v>17</v>
      </c>
      <c r="Z7" s="82">
        <f ca="1">SUMPRODUCT(($B$5:$B$13=Z$4)*((COUNTIF($M7:$O7,$C$5:$C$13)*COUNTIF($P7:$R7,$D$5:$D$13)*COUNTIF($S7:$U7,$E$5:$E$13)&gt;0)*$F$5:$F$13))</f>
        <v>7656</v>
      </c>
      <c r="AA7" s="44">
        <f ca="1">SUMPRODUCT(($B$5:$B$13=AA$4)*((COUNTIF($M7:$O7,$C$5:$C$13)*COUNTIF($P7:$R7,$D$5:$D$13)*COUNTIF($S7:$U7,$E$5:$E$13)&gt;0)*$F$5:$F$13))</f>
        <v>0</v>
      </c>
      <c r="AB7" s="54">
        <f ca="1">SUMPRODUCT(($B$5:$B$13=AB$4)*((COUNTIF($M7:$O7,$C$5:$C$13)*COUNTIF($P7:$R7,$D$5:$D$13)*COUNTIF($S7:$U7,$E$5:$E$13)&gt;0)*$F$5:$F$13))</f>
        <v>9941</v>
      </c>
      <c r="AC7" s="56">
        <f ca="1">SUM(Z7:AB7)</f>
        <v>17597</v>
      </c>
      <c r="AD7" s="112"/>
    </row>
    <row r="8" spans="1:30" x14ac:dyDescent="0.25">
      <c r="A8" s="91"/>
      <c r="B8" s="29">
        <v>130</v>
      </c>
      <c r="C8" s="29">
        <v>57</v>
      </c>
      <c r="D8" s="29">
        <v>20</v>
      </c>
      <c r="E8" s="29">
        <v>500</v>
      </c>
      <c r="F8" s="59">
        <v>8763</v>
      </c>
      <c r="G8" s="93"/>
      <c r="H8" s="30"/>
      <c r="I8" s="100"/>
      <c r="J8" s="73" t="s">
        <v>18</v>
      </c>
      <c r="K8" s="46"/>
      <c r="L8" s="102"/>
      <c r="M8" s="35">
        <v>37</v>
      </c>
      <c r="N8" s="1"/>
      <c r="O8" s="36"/>
      <c r="P8" s="31">
        <v>70</v>
      </c>
      <c r="Q8" s="1">
        <v>71</v>
      </c>
      <c r="R8" s="77"/>
      <c r="S8" s="35">
        <v>200</v>
      </c>
      <c r="T8" s="1"/>
      <c r="U8" s="36"/>
      <c r="V8" s="105"/>
      <c r="W8" s="30"/>
      <c r="X8" s="110"/>
      <c r="Y8" s="46" t="s">
        <v>18</v>
      </c>
      <c r="Z8" s="82">
        <f ca="1">SUMPRODUCT(($B$5:$B$13=Z$4)*((COUNTIF($M8:$O8,$C$5:$C$13)*COUNTIF($P8:$R8,$D$5:$D$13)*COUNTIF($S8:$U8,$E$5:$E$13)&gt;0)*$F$5:$F$13))</f>
        <v>7879</v>
      </c>
      <c r="AA8" s="44">
        <f ca="1">SUMPRODUCT(($B$5:$B$13=AA$4)*((COUNTIF($M8:$O8,$C$5:$C$13)*COUNTIF($P8:$R8,$D$5:$D$13)*COUNTIF($S8:$U8,$E$5:$E$13)&gt;0)*$F$5:$F$13))</f>
        <v>0</v>
      </c>
      <c r="AB8" s="54">
        <f ca="1">SUMPRODUCT(($B$5:$B$13=AB$4)*((COUNTIF($M8:$O8,$C$5:$C$13)*COUNTIF($P8:$R8,$D$5:$D$13)*COUNTIF($S8:$U8,$E$5:$E$13)&gt;0)*$F$5:$F$13))</f>
        <v>0</v>
      </c>
      <c r="AC8" s="56">
        <f ca="1">SUM(Z8:AB8)</f>
        <v>7879</v>
      </c>
      <c r="AD8" s="112"/>
    </row>
    <row r="9" spans="1:30" x14ac:dyDescent="0.25">
      <c r="A9" s="91"/>
      <c r="B9" s="60">
        <v>101</v>
      </c>
      <c r="C9" s="60">
        <v>99</v>
      </c>
      <c r="D9" s="60">
        <v>99</v>
      </c>
      <c r="E9" s="60">
        <v>999</v>
      </c>
      <c r="F9" s="61">
        <v>999.99</v>
      </c>
      <c r="G9" s="93"/>
      <c r="H9" s="30"/>
      <c r="I9" s="100"/>
      <c r="J9" s="120" t="s">
        <v>19</v>
      </c>
      <c r="K9" s="121"/>
      <c r="L9" s="122"/>
      <c r="M9" s="116">
        <v>32</v>
      </c>
      <c r="N9" s="119"/>
      <c r="O9" s="123"/>
      <c r="P9" s="124">
        <v>50</v>
      </c>
      <c r="Q9" s="119"/>
      <c r="R9" s="125"/>
      <c r="S9" s="116"/>
      <c r="T9" s="119"/>
      <c r="U9" s="123"/>
      <c r="V9" s="105"/>
      <c r="W9" s="30"/>
      <c r="X9" s="110"/>
      <c r="Y9" s="121" t="s">
        <v>19</v>
      </c>
      <c r="Z9" s="126">
        <f ca="1">SUMPRODUCT(($B$5:$B$13=Z$4)*((COUNTIF($M9:$O9,$C$5:$C$13)*COUNTIF($P9:$R9,$D$5:$D$13)*COUNTIF($S9:$U9,$E$5:$E$13)&gt;0)*$F$5:$F$13))</f>
        <v>0</v>
      </c>
      <c r="AA9" s="118">
        <f ca="1">SUMPRODUCT(($B$5:$B$13=AA$4)*((COUNTIF($M9:$O9,$C$5:$C$13)*COUNTIF($P9:$R9,$D$5:$D$13)*COUNTIF($S9:$U9,$E$5:$E$13)&gt;0)*$F$5:$F$13))</f>
        <v>0</v>
      </c>
      <c r="AB9" s="117">
        <f ca="1">SUMPRODUCT(($B$5:$B$13=AB$4)*((COUNTIF($M9:$O9,$C$5:$C$13)*COUNTIF($P9:$R9,$D$5:$D$13)*COUNTIF($S9:$U9,$E$5:$E$13)&gt;0)*$F$5:$F$13))</f>
        <v>0</v>
      </c>
      <c r="AC9" s="127">
        <f ca="1">SUM(Z9:AB9)</f>
        <v>0</v>
      </c>
      <c r="AD9" s="112"/>
    </row>
    <row r="10" spans="1:30" x14ac:dyDescent="0.25">
      <c r="A10" s="91"/>
      <c r="B10" s="29">
        <v>101</v>
      </c>
      <c r="C10" s="29">
        <v>70</v>
      </c>
      <c r="D10" s="29">
        <v>40</v>
      </c>
      <c r="E10" s="29">
        <v>900</v>
      </c>
      <c r="F10" s="59">
        <v>7656</v>
      </c>
      <c r="G10" s="93"/>
      <c r="H10" s="30"/>
      <c r="I10" s="100"/>
      <c r="J10" s="73"/>
      <c r="K10" s="46"/>
      <c r="L10" s="102"/>
      <c r="M10" s="35"/>
      <c r="N10" s="1"/>
      <c r="O10" s="36"/>
      <c r="P10" s="31"/>
      <c r="Q10" s="1"/>
      <c r="R10" s="77"/>
      <c r="S10" s="35"/>
      <c r="T10" s="1"/>
      <c r="U10" s="36"/>
      <c r="V10" s="105"/>
      <c r="W10" s="30"/>
      <c r="X10" s="110"/>
      <c r="Y10" s="46"/>
      <c r="Z10" s="82"/>
      <c r="AA10" s="2"/>
      <c r="AB10" s="54"/>
      <c r="AC10" s="55"/>
      <c r="AD10" s="112"/>
    </row>
    <row r="11" spans="1:30" ht="15.75" thickBot="1" x14ac:dyDescent="0.3">
      <c r="A11" s="91"/>
      <c r="B11" s="29">
        <v>130</v>
      </c>
      <c r="C11" s="29">
        <v>70</v>
      </c>
      <c r="D11" s="29">
        <v>40</v>
      </c>
      <c r="E11" s="29">
        <v>900</v>
      </c>
      <c r="F11" s="59">
        <v>9941</v>
      </c>
      <c r="G11" s="93"/>
      <c r="H11" s="30"/>
      <c r="I11" s="100"/>
      <c r="J11" s="74" t="s">
        <v>20</v>
      </c>
      <c r="K11" s="48"/>
      <c r="L11" s="102"/>
      <c r="M11" s="66"/>
      <c r="N11" s="67"/>
      <c r="O11" s="68"/>
      <c r="P11" s="75"/>
      <c r="Q11" s="67"/>
      <c r="R11" s="78"/>
      <c r="S11" s="66"/>
      <c r="T11" s="67"/>
      <c r="U11" s="68"/>
      <c r="V11" s="105"/>
      <c r="W11" s="30"/>
      <c r="X11" s="110"/>
      <c r="Y11" s="65" t="s">
        <v>20</v>
      </c>
      <c r="Z11" s="83">
        <f ca="1">SUM(Z5:Z9)</f>
        <v>25649</v>
      </c>
      <c r="AA11" s="69">
        <f ca="1">SUM(AA5:AA9)</f>
        <v>0</v>
      </c>
      <c r="AB11" s="84">
        <f ca="1">SUM(AB5:AB9)</f>
        <v>23515</v>
      </c>
      <c r="AC11" s="70">
        <f ca="1">SUM(Z11:AB11)</f>
        <v>49164</v>
      </c>
      <c r="AD11" s="112"/>
    </row>
    <row r="12" spans="1:30" x14ac:dyDescent="0.25">
      <c r="A12" s="91"/>
      <c r="B12" s="29">
        <v>101</v>
      </c>
      <c r="C12" s="29">
        <v>37</v>
      </c>
      <c r="D12" s="29">
        <v>70</v>
      </c>
      <c r="E12" s="29">
        <v>200</v>
      </c>
      <c r="F12" s="59">
        <v>7879</v>
      </c>
      <c r="G12" s="93"/>
      <c r="H12" s="30"/>
      <c r="I12" s="100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5"/>
      <c r="W12" s="30"/>
      <c r="X12" s="110"/>
      <c r="Y12" s="114"/>
      <c r="Z12" s="114"/>
      <c r="AA12" s="114"/>
      <c r="AB12" s="114"/>
      <c r="AC12" s="114"/>
      <c r="AD12" s="112"/>
    </row>
    <row r="13" spans="1:30" ht="15.75" thickBot="1" x14ac:dyDescent="0.3">
      <c r="A13" s="91"/>
      <c r="B13" s="119">
        <v>130</v>
      </c>
      <c r="C13" s="119">
        <v>32</v>
      </c>
      <c r="D13" s="119">
        <v>50</v>
      </c>
      <c r="E13" s="119">
        <v>400</v>
      </c>
      <c r="F13" s="118">
        <v>1</v>
      </c>
      <c r="G13" s="93"/>
      <c r="H13" s="30"/>
      <c r="I13" s="100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5"/>
      <c r="W13" s="30"/>
      <c r="X13" s="110"/>
      <c r="Y13" s="114"/>
      <c r="Z13" s="114"/>
      <c r="AA13" s="114"/>
      <c r="AB13" s="114"/>
      <c r="AC13" s="41">
        <f ca="1">F14</f>
        <v>50164.990000000005</v>
      </c>
      <c r="AD13" s="112"/>
    </row>
    <row r="14" spans="1:30" ht="15.75" thickBot="1" x14ac:dyDescent="0.3">
      <c r="A14" s="91"/>
      <c r="B14" s="24" t="s">
        <v>5</v>
      </c>
      <c r="C14" s="25"/>
      <c r="D14" s="25"/>
      <c r="E14" s="26"/>
      <c r="F14" s="27">
        <f ca="1">SUM(F5:F13)</f>
        <v>50164.990000000005</v>
      </c>
      <c r="G14" s="93"/>
      <c r="H14" s="30"/>
      <c r="I14" s="100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5"/>
      <c r="W14" s="30"/>
      <c r="X14" s="110"/>
      <c r="Y14" s="114"/>
      <c r="Z14" s="114"/>
      <c r="AA14" s="62" t="s">
        <v>22</v>
      </c>
      <c r="AB14" s="63"/>
      <c r="AC14" s="64">
        <f ca="1">AC13-AC11</f>
        <v>1000.9900000000052</v>
      </c>
      <c r="AD14" s="112"/>
    </row>
    <row r="15" spans="1:30" x14ac:dyDescent="0.25">
      <c r="A15" s="91"/>
      <c r="B15" s="92"/>
      <c r="C15" s="92"/>
      <c r="D15" s="92"/>
      <c r="E15" s="92"/>
      <c r="F15" s="92"/>
      <c r="G15" s="93"/>
      <c r="H15" s="30"/>
      <c r="I15" s="100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5"/>
      <c r="W15" s="30"/>
      <c r="X15" s="110"/>
      <c r="Y15" s="114"/>
      <c r="Z15" s="114"/>
      <c r="AA15" s="114"/>
      <c r="AB15" s="114"/>
      <c r="AC15" s="114"/>
      <c r="AD15" s="112"/>
    </row>
    <row r="16" spans="1:30" x14ac:dyDescent="0.25">
      <c r="A16" s="91"/>
      <c r="B16" s="92"/>
      <c r="C16" s="92"/>
      <c r="D16" s="92"/>
      <c r="E16" s="92"/>
      <c r="F16" s="92"/>
      <c r="G16" s="93"/>
      <c r="H16" s="30"/>
      <c r="I16" s="100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5"/>
      <c r="W16" s="30"/>
      <c r="X16" s="110"/>
      <c r="Y16" s="114"/>
      <c r="Z16" s="114"/>
      <c r="AA16" s="114"/>
      <c r="AB16" s="114"/>
      <c r="AC16" s="114"/>
      <c r="AD16" s="112"/>
    </row>
    <row r="17" spans="1:31" x14ac:dyDescent="0.25">
      <c r="A17" s="91"/>
      <c r="B17" s="92"/>
      <c r="C17" s="92"/>
      <c r="D17" s="92"/>
      <c r="E17" s="92"/>
      <c r="F17" s="92"/>
      <c r="G17" s="93"/>
      <c r="H17" s="30"/>
      <c r="I17" s="100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5"/>
      <c r="W17" s="30"/>
      <c r="X17" s="110"/>
      <c r="Y17" s="114"/>
      <c r="Z17" s="114"/>
      <c r="AA17" s="114"/>
      <c r="AB17" s="114"/>
      <c r="AC17" s="114"/>
      <c r="AD17" s="112"/>
    </row>
    <row r="18" spans="1:31" x14ac:dyDescent="0.25">
      <c r="A18" s="91"/>
      <c r="B18" s="92"/>
      <c r="C18" s="92"/>
      <c r="D18" s="92"/>
      <c r="E18" s="92"/>
      <c r="F18" s="92"/>
      <c r="G18" s="93"/>
      <c r="H18" s="30"/>
      <c r="I18" s="100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5"/>
      <c r="W18" s="30"/>
      <c r="X18" s="110"/>
      <c r="Y18" s="114"/>
      <c r="Z18" s="114"/>
      <c r="AA18" s="114"/>
      <c r="AB18" s="114"/>
      <c r="AC18" s="114"/>
      <c r="AD18" s="112"/>
    </row>
    <row r="19" spans="1:31" ht="15.75" thickBot="1" x14ac:dyDescent="0.3">
      <c r="A19" s="94"/>
      <c r="B19" s="96"/>
      <c r="C19" s="96"/>
      <c r="D19" s="96"/>
      <c r="E19" s="96"/>
      <c r="F19" s="96"/>
      <c r="G19" s="95"/>
      <c r="H19" s="30"/>
      <c r="I19" s="101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6"/>
      <c r="W19" s="30"/>
      <c r="X19" s="111"/>
      <c r="Y19" s="115"/>
      <c r="Z19" s="115"/>
      <c r="AA19" s="115"/>
      <c r="AB19" s="115"/>
      <c r="AC19" s="115"/>
      <c r="AD19" s="113"/>
    </row>
    <row r="20" spans="1:3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x14ac:dyDescent="0.25">
      <c r="B21" s="30"/>
      <c r="C21" s="30"/>
      <c r="D21" s="30"/>
      <c r="E21" s="30"/>
      <c r="F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x14ac:dyDescent="0.25"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x14ac:dyDescent="0.25"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</sheetData>
  <mergeCells count="1">
    <mergeCell ref="B14:E1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Лист2</vt:lpstr>
      <vt:lpstr>Лист3</vt:lpstr>
      <vt:lpstr>Лист10</vt:lpstr>
      <vt:lpstr>Лист1</vt:lpstr>
      <vt:lpstr>Items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2012-12-19T09:31:25Z</dcterms:modified>
</cp:coreProperties>
</file>