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7835" windowHeight="1125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E2" i="2"/>
  <c r="B2" i="2"/>
  <c r="B6" i="2"/>
  <c r="B7" i="2"/>
  <c r="B4" i="2"/>
  <c r="B5" i="2"/>
  <c r="B3" i="2"/>
  <c r="E8" i="1" l="1"/>
  <c r="D3" i="2" l="1"/>
  <c r="E3" i="2"/>
  <c r="D4" i="2"/>
  <c r="E4" i="2"/>
  <c r="D5" i="2"/>
  <c r="E5" i="2"/>
  <c r="D6" i="2"/>
  <c r="E6" i="2"/>
  <c r="D7" i="2"/>
  <c r="E7" i="2"/>
  <c r="D2" i="2"/>
  <c r="E2" i="1"/>
</calcChain>
</file>

<file path=xl/sharedStrings.xml><?xml version="1.0" encoding="utf-8"?>
<sst xmlns="http://schemas.openxmlformats.org/spreadsheetml/2006/main" count="40" uniqueCount="10">
  <si>
    <t>НДС</t>
  </si>
  <si>
    <t>Код</t>
  </si>
  <si>
    <t>Деньги</t>
  </si>
  <si>
    <t>Услуги 2</t>
  </si>
  <si>
    <t>Услуги 1</t>
  </si>
  <si>
    <t>Услуги 3</t>
  </si>
  <si>
    <t>Итог 1:</t>
  </si>
  <si>
    <t>Итог2:</t>
  </si>
  <si>
    <t>Итог 1</t>
  </si>
  <si>
    <t>промежуточные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</si>
</sst>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indent="2"/>
    </xf>
    <xf numFmtId="0" fontId="2" fillId="0" borderId="6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 indent="2"/>
    </xf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</xdr:row>
      <xdr:rowOff>104775</xdr:rowOff>
    </xdr:from>
    <xdr:to>
      <xdr:col>12</xdr:col>
      <xdr:colOff>57150</xdr:colOff>
      <xdr:row>2</xdr:row>
      <xdr:rowOff>142875</xdr:rowOff>
    </xdr:to>
    <xdr:sp macro="" textlink="">
      <xdr:nvSpPr>
        <xdr:cNvPr id="2" name="TextBox 1"/>
        <xdr:cNvSpPr txBox="1"/>
      </xdr:nvSpPr>
      <xdr:spPr>
        <a:xfrm>
          <a:off x="7172325" y="304800"/>
          <a:ext cx="29051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Для пробы сделал на том же листе</a:t>
          </a:r>
        </a:p>
        <a:p>
          <a:endParaRPr lang="ru-RU" sz="1100"/>
        </a:p>
      </xdr:txBody>
    </xdr:sp>
    <xdr:clientData/>
  </xdr:twoCellAnchor>
  <xdr:twoCellAnchor>
    <xdr:from>
      <xdr:col>7</xdr:col>
      <xdr:colOff>133350</xdr:colOff>
      <xdr:row>6</xdr:row>
      <xdr:rowOff>152400</xdr:rowOff>
    </xdr:from>
    <xdr:to>
      <xdr:col>11</xdr:col>
      <xdr:colOff>600075</xdr:colOff>
      <xdr:row>9</xdr:row>
      <xdr:rowOff>0</xdr:rowOff>
    </xdr:to>
    <xdr:sp macro="" textlink="">
      <xdr:nvSpPr>
        <xdr:cNvPr id="3" name="TextBox 2"/>
        <xdr:cNvSpPr txBox="1"/>
      </xdr:nvSpPr>
      <xdr:spPr>
        <a:xfrm>
          <a:off x="7105650" y="1352550"/>
          <a:ext cx="29051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Напрямую указаны значения диапазона и все равно не выччисляет</a:t>
          </a:r>
        </a:p>
        <a:p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19050</xdr:rowOff>
    </xdr:from>
    <xdr:to>
      <xdr:col>15</xdr:col>
      <xdr:colOff>266700</xdr:colOff>
      <xdr:row>10</xdr:row>
      <xdr:rowOff>9525</xdr:rowOff>
    </xdr:to>
    <xdr:sp macro="" textlink="">
      <xdr:nvSpPr>
        <xdr:cNvPr id="2" name="TextBox 1"/>
        <xdr:cNvSpPr txBox="1"/>
      </xdr:nvSpPr>
      <xdr:spPr>
        <a:xfrm>
          <a:off x="3724275" y="209550"/>
          <a:ext cx="568642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Необходимо задать все в одной строке функции (колонки В </a:t>
          </a:r>
          <a:r>
            <a:rPr lang="ru-RU" sz="1100" baseline="0"/>
            <a:t> на листе "Лист2"</a:t>
          </a:r>
          <a:r>
            <a:rPr lang="ru-RU" sz="1100"/>
            <a:t>)</a:t>
          </a:r>
        </a:p>
        <a:p>
          <a:r>
            <a:rPr lang="ru-RU" sz="1100"/>
            <a:t>Для получения данных с листа "Лист1"</a:t>
          </a:r>
        </a:p>
        <a:p>
          <a:r>
            <a:rPr lang="ru-RU" sz="1100" b="1"/>
            <a:t>ВПР </a:t>
          </a:r>
        </a:p>
        <a:p>
          <a:r>
            <a:rPr lang="ru-RU" sz="1100"/>
            <a:t>от</a:t>
          </a:r>
          <a:r>
            <a:rPr lang="ru-RU" sz="1100" baseline="0"/>
            <a:t> искомого текста - задано фиксировано "</a:t>
          </a:r>
          <a:r>
            <a:rPr lang="ru-RU" sz="1100" b="1" baseline="0"/>
            <a:t>Итог 1:</a:t>
          </a:r>
          <a:r>
            <a:rPr lang="ru-RU" sz="1100" baseline="0"/>
            <a:t>"</a:t>
          </a:r>
        </a:p>
        <a:p>
          <a:endParaRPr lang="ru-RU" sz="1100" baseline="0"/>
        </a:p>
        <a:p>
          <a:r>
            <a:rPr lang="ru-RU" sz="1100" baseline="0"/>
            <a:t>Отдельно найдены интервалы для функции ВПР (интервал для листа "Лист1")</a:t>
          </a:r>
        </a:p>
        <a:p>
          <a:r>
            <a:rPr lang="ru-RU" sz="1100" baseline="0"/>
            <a:t>Диапазон указан в колонках </a:t>
          </a:r>
          <a:r>
            <a:rPr lang="en-US" sz="1100" baseline="0"/>
            <a:t>D</a:t>
          </a:r>
          <a:r>
            <a:rPr lang="ru-RU" sz="1100" baseline="0"/>
            <a:t> и </a:t>
          </a:r>
          <a:r>
            <a:rPr lang="en-US" sz="1100" baseline="0"/>
            <a:t>E</a:t>
          </a:r>
          <a:r>
            <a:rPr lang="ru-RU" sz="1100" baseline="0"/>
            <a:t> (например для первой строки С2:С8)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E8" sqref="E8"/>
    </sheetView>
  </sheetViews>
  <sheetFormatPr defaultRowHeight="15" x14ac:dyDescent="0.25"/>
  <cols>
    <col min="1" max="1" width="12" bestFit="1" customWidth="1"/>
    <col min="2" max="2" width="27.42578125" bestFit="1" customWidth="1"/>
    <col min="3" max="3" width="20.5703125" customWidth="1"/>
    <col min="5" max="5" width="16" customWidth="1"/>
    <col min="6" max="6" width="10.28515625" bestFit="1" customWidth="1"/>
  </cols>
  <sheetData>
    <row r="1" spans="1:5" ht="15.75" thickBot="1" x14ac:dyDescent="0.3">
      <c r="A1" t="s">
        <v>1</v>
      </c>
      <c r="C1" t="s">
        <v>2</v>
      </c>
    </row>
    <row r="2" spans="1:5" ht="15.75" customHeight="1" thickBot="1" x14ac:dyDescent="0.3">
      <c r="A2" s="10">
        <v>22553</v>
      </c>
      <c r="B2" s="1" t="s">
        <v>4</v>
      </c>
      <c r="C2" s="2">
        <v>8.8000000000000005E-3</v>
      </c>
      <c r="E2" t="e">
        <f ca="1">VLOOKUP("Итог 1:",INDIRECT(("B"&amp;TEXT((MATCH(A2,Лист1!A:A)),0))&amp;":"&amp;("B"&amp;TEXT((MATCH(A2,Лист1!A:A))+6,0))),2)</f>
        <v>#N/A</v>
      </c>
    </row>
    <row r="3" spans="1:5" ht="15.75" customHeight="1" thickBot="1" x14ac:dyDescent="0.3">
      <c r="A3" s="11"/>
      <c r="B3" s="3" t="s">
        <v>3</v>
      </c>
      <c r="C3" s="2">
        <v>0</v>
      </c>
    </row>
    <row r="4" spans="1:5" ht="15.75" customHeight="1" thickBot="1" x14ac:dyDescent="0.3">
      <c r="A4" s="11"/>
      <c r="B4" s="3" t="s">
        <v>5</v>
      </c>
      <c r="C4" s="2">
        <v>426.69139999999999</v>
      </c>
    </row>
    <row r="5" spans="1:5" ht="15.75" customHeight="1" thickBot="1" x14ac:dyDescent="0.3">
      <c r="A5" s="11"/>
      <c r="B5" s="3" t="s">
        <v>0</v>
      </c>
      <c r="C5" s="2">
        <v>76.806100000000001</v>
      </c>
    </row>
    <row r="6" spans="1:5" ht="15.75" customHeight="1" thickBot="1" x14ac:dyDescent="0.3">
      <c r="A6" s="11"/>
      <c r="B6" s="4" t="s">
        <v>6</v>
      </c>
      <c r="C6" s="5">
        <v>503.50630000000001</v>
      </c>
    </row>
    <row r="7" spans="1:5" ht="15.75" customHeight="1" thickBot="1" x14ac:dyDescent="0.3">
      <c r="A7" s="12"/>
      <c r="B7" s="6" t="s">
        <v>7</v>
      </c>
      <c r="C7" s="2">
        <v>503.50630000000001</v>
      </c>
    </row>
    <row r="8" spans="1:5" ht="15.75" customHeight="1" thickBot="1" x14ac:dyDescent="0.3">
      <c r="A8" s="10">
        <v>24500</v>
      </c>
      <c r="B8" s="1" t="s">
        <v>4</v>
      </c>
      <c r="C8" s="2">
        <v>500.00810000000001</v>
      </c>
      <c r="E8" t="e">
        <f>VLOOKUP(B6,B14:B20,2,)</f>
        <v>#REF!</v>
      </c>
    </row>
    <row r="9" spans="1:5" ht="15.75" customHeight="1" thickBot="1" x14ac:dyDescent="0.3">
      <c r="A9" s="11"/>
      <c r="B9" s="3" t="s">
        <v>3</v>
      </c>
      <c r="C9" s="2">
        <v>0</v>
      </c>
    </row>
    <row r="10" spans="1:5" ht="15.75" customHeight="1" thickBot="1" x14ac:dyDescent="0.3">
      <c r="A10" s="11"/>
      <c r="B10" s="3" t="s">
        <v>5</v>
      </c>
      <c r="C10" s="2">
        <v>206.1643</v>
      </c>
    </row>
    <row r="11" spans="1:5" ht="15.75" customHeight="1" thickBot="1" x14ac:dyDescent="0.3">
      <c r="A11" s="11"/>
      <c r="B11" s="3" t="s">
        <v>0</v>
      </c>
      <c r="C11" s="2">
        <v>127.11109999999999</v>
      </c>
    </row>
    <row r="12" spans="1:5" ht="15.75" customHeight="1" thickBot="1" x14ac:dyDescent="0.3">
      <c r="A12" s="11"/>
      <c r="B12" s="4" t="s">
        <v>6</v>
      </c>
      <c r="C12" s="5">
        <v>833.2835</v>
      </c>
    </row>
    <row r="13" spans="1:5" ht="15.75" customHeight="1" thickBot="1" x14ac:dyDescent="0.3">
      <c r="A13" s="12"/>
      <c r="B13" s="6" t="s">
        <v>7</v>
      </c>
      <c r="C13" s="2">
        <v>833.2835</v>
      </c>
    </row>
    <row r="14" spans="1:5" ht="15.75" customHeight="1" thickBot="1" x14ac:dyDescent="0.3">
      <c r="A14" s="10">
        <v>4037341</v>
      </c>
      <c r="B14" s="1" t="s">
        <v>4</v>
      </c>
      <c r="C14" s="2">
        <v>253.39859999999999</v>
      </c>
    </row>
    <row r="15" spans="1:5" ht="15.75" customHeight="1" thickBot="1" x14ac:dyDescent="0.3">
      <c r="A15" s="11"/>
      <c r="B15" s="3" t="s">
        <v>3</v>
      </c>
      <c r="C15" s="2">
        <v>0</v>
      </c>
    </row>
    <row r="16" spans="1:5" ht="15.75" customHeight="1" thickBot="1" x14ac:dyDescent="0.3">
      <c r="A16" s="11"/>
      <c r="B16" s="3" t="s">
        <v>5</v>
      </c>
      <c r="C16" s="2">
        <v>552.20259999999996</v>
      </c>
    </row>
    <row r="17" spans="1:3" ht="15.75" customHeight="1" thickBot="1" x14ac:dyDescent="0.3">
      <c r="A17" s="11"/>
      <c r="B17" s="3" t="s">
        <v>0</v>
      </c>
      <c r="C17" s="2">
        <v>145.00810000000001</v>
      </c>
    </row>
    <row r="18" spans="1:3" ht="15.75" customHeight="1" thickBot="1" x14ac:dyDescent="0.3">
      <c r="A18" s="11"/>
      <c r="B18" s="4" t="s">
        <v>6</v>
      </c>
      <c r="C18" s="5">
        <v>950.60929999999996</v>
      </c>
    </row>
    <row r="19" spans="1:3" ht="15.75" customHeight="1" thickBot="1" x14ac:dyDescent="0.3">
      <c r="A19" s="12"/>
      <c r="B19" s="6" t="s">
        <v>7</v>
      </c>
      <c r="C19" s="2">
        <v>950.60929999999996</v>
      </c>
    </row>
    <row r="20" spans="1:3" ht="15.75" customHeight="1" thickBot="1" x14ac:dyDescent="0.3">
      <c r="A20" s="10">
        <v>4037422</v>
      </c>
      <c r="B20" s="1" t="s">
        <v>4</v>
      </c>
      <c r="C20" s="2">
        <v>753.39790000000005</v>
      </c>
    </row>
    <row r="21" spans="1:3" ht="15.75" customHeight="1" thickBot="1" x14ac:dyDescent="0.3">
      <c r="A21" s="11"/>
      <c r="B21" s="3" t="s">
        <v>5</v>
      </c>
      <c r="C21" s="2">
        <v>2426.2687999999998</v>
      </c>
    </row>
    <row r="22" spans="1:3" ht="15.75" customHeight="1" thickBot="1" x14ac:dyDescent="0.3">
      <c r="A22" s="11"/>
      <c r="B22" s="3" t="s">
        <v>0</v>
      </c>
      <c r="C22" s="2">
        <v>572.34</v>
      </c>
    </row>
    <row r="23" spans="1:3" ht="15.75" customHeight="1" thickBot="1" x14ac:dyDescent="0.3">
      <c r="A23" s="11"/>
      <c r="B23" s="4" t="s">
        <v>6</v>
      </c>
      <c r="C23" s="5">
        <v>3752.0066999999999</v>
      </c>
    </row>
    <row r="24" spans="1:3" ht="15.75" customHeight="1" thickBot="1" x14ac:dyDescent="0.3">
      <c r="A24" s="12"/>
      <c r="B24" s="6" t="s">
        <v>7</v>
      </c>
      <c r="C24" s="2">
        <v>3752.0066999999999</v>
      </c>
    </row>
    <row r="25" spans="1:3" ht="15.75" customHeight="1" thickBot="1" x14ac:dyDescent="0.3">
      <c r="A25" s="10">
        <v>4253601</v>
      </c>
      <c r="B25" s="1" t="s">
        <v>4</v>
      </c>
      <c r="C25" s="2">
        <v>8.8000000000000005E-3</v>
      </c>
    </row>
    <row r="26" spans="1:3" ht="15.75" customHeight="1" thickBot="1" x14ac:dyDescent="0.3">
      <c r="A26" s="11"/>
      <c r="B26" s="3" t="s">
        <v>3</v>
      </c>
      <c r="C26" s="2">
        <v>0</v>
      </c>
    </row>
    <row r="27" spans="1:3" ht="15.75" customHeight="1" thickBot="1" x14ac:dyDescent="0.3">
      <c r="A27" s="11"/>
      <c r="B27" s="3" t="s">
        <v>5</v>
      </c>
      <c r="C27" s="2">
        <v>942.97770000000003</v>
      </c>
    </row>
    <row r="28" spans="1:3" ht="15.75" customHeight="1" thickBot="1" x14ac:dyDescent="0.3">
      <c r="A28" s="11"/>
      <c r="B28" s="3" t="s">
        <v>0</v>
      </c>
      <c r="C28" s="2">
        <v>169.73769999999999</v>
      </c>
    </row>
    <row r="29" spans="1:3" ht="15.75" customHeight="1" thickBot="1" x14ac:dyDescent="0.3">
      <c r="A29" s="11"/>
      <c r="B29" s="4" t="s">
        <v>6</v>
      </c>
      <c r="C29" s="5">
        <v>1112.7242000000001</v>
      </c>
    </row>
    <row r="30" spans="1:3" ht="15.75" customHeight="1" thickBot="1" x14ac:dyDescent="0.3">
      <c r="A30" s="12"/>
      <c r="B30" s="6" t="s">
        <v>7</v>
      </c>
      <c r="C30" s="2">
        <v>1112.7242000000001</v>
      </c>
    </row>
    <row r="31" spans="1:3" ht="15.75" customHeight="1" thickBot="1" x14ac:dyDescent="0.3">
      <c r="A31" s="10">
        <v>4354911</v>
      </c>
      <c r="B31" s="1" t="s">
        <v>4</v>
      </c>
      <c r="C31" s="2">
        <v>103.7658</v>
      </c>
    </row>
    <row r="32" spans="1:3" ht="15.75" customHeight="1" thickBot="1" x14ac:dyDescent="0.3">
      <c r="A32" s="11"/>
      <c r="B32" s="3" t="s">
        <v>3</v>
      </c>
      <c r="C32" s="2">
        <v>0</v>
      </c>
    </row>
    <row r="33" spans="1:3" ht="15.75" customHeight="1" thickBot="1" x14ac:dyDescent="0.3">
      <c r="A33" s="11"/>
      <c r="B33" s="3" t="s">
        <v>5</v>
      </c>
      <c r="C33" s="2">
        <v>1415.4668999999999</v>
      </c>
    </row>
    <row r="34" spans="1:3" ht="15.75" customHeight="1" thickBot="1" x14ac:dyDescent="0.3">
      <c r="A34" s="11"/>
      <c r="B34" s="3" t="s">
        <v>0</v>
      </c>
      <c r="C34" s="2">
        <v>273.46190000000001</v>
      </c>
    </row>
    <row r="35" spans="1:3" ht="15.75" customHeight="1" thickBot="1" x14ac:dyDescent="0.3">
      <c r="A35" s="11"/>
      <c r="B35" s="4" t="s">
        <v>6</v>
      </c>
      <c r="C35" s="5">
        <v>1792.6946</v>
      </c>
    </row>
    <row r="36" spans="1:3" ht="15.75" customHeight="1" thickBot="1" x14ac:dyDescent="0.3">
      <c r="A36" s="12"/>
      <c r="B36" s="6" t="s">
        <v>7</v>
      </c>
      <c r="C36" s="2">
        <v>1792.6946</v>
      </c>
    </row>
  </sheetData>
  <mergeCells count="6">
    <mergeCell ref="A31:A36"/>
    <mergeCell ref="A2:A7"/>
    <mergeCell ref="A8:A13"/>
    <mergeCell ref="A14:A19"/>
    <mergeCell ref="A20:A24"/>
    <mergeCell ref="A25:A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3" sqref="C3"/>
    </sheetView>
  </sheetViews>
  <sheetFormatPr defaultRowHeight="15" x14ac:dyDescent="0.25"/>
  <cols>
    <col min="1" max="3" width="9.140625" style="8"/>
    <col min="4" max="5" width="13.7109375" style="8" customWidth="1"/>
    <col min="6" max="16384" width="9.140625" style="8"/>
  </cols>
  <sheetData>
    <row r="1" spans="1:5" x14ac:dyDescent="0.25">
      <c r="A1" s="9" t="s">
        <v>1</v>
      </c>
      <c r="B1" s="9" t="s">
        <v>8</v>
      </c>
      <c r="D1" s="13" t="s">
        <v>9</v>
      </c>
      <c r="E1" s="13"/>
    </row>
    <row r="2" spans="1:5" x14ac:dyDescent="0.25">
      <c r="A2" s="7">
        <v>22553</v>
      </c>
      <c r="B2" s="7">
        <f ca="1">VLOOKUP("Итог 1:",INDIRECT("Лист1!"&amp;"B"&amp;MATCH(A2,Лист1!A:A,)&amp;":"&amp;"C"&amp;MATCH(A2,Лист1!A:A,)+6),2,)</f>
        <v>503.50630000000001</v>
      </c>
      <c r="C2" s="7">
        <f>INDEX(Лист1!C$2:C$36,MATCH(A2,Лист1!A$2:A$36,)+4)</f>
        <v>503.50630000000001</v>
      </c>
      <c r="D2" s="8" t="str">
        <f>"C"&amp;TEXT((MATCH(A2,Лист1!A:A)),0)</f>
        <v>C2</v>
      </c>
      <c r="E2" s="8" t="str">
        <f>"D"&amp;TEXT((MATCH(A2,Лист1!A:A))+6,0)</f>
        <v>D8</v>
      </c>
    </row>
    <row r="3" spans="1:5" x14ac:dyDescent="0.25">
      <c r="A3" s="7">
        <v>24500</v>
      </c>
      <c r="B3" s="7">
        <f ca="1">VLOOKUP("Итог 1:",INDIRECT("Лист1!"&amp;"B"&amp;MATCH(A3,Лист1!A:A,)&amp;":"&amp;"C"&amp;MATCH(A3,Лист1!A:A,)+6),2,FALSE)</f>
        <v>833.2835</v>
      </c>
      <c r="C3" s="7">
        <f>INDEX(Лист1!C$2:C$36,MATCH(A3,Лист1!A$2:A$36,)+4)</f>
        <v>833.2835</v>
      </c>
      <c r="D3" s="8" t="str">
        <f>"C"&amp;TEXT((MATCH(A3,Лист1!A:A)),0)</f>
        <v>C8</v>
      </c>
      <c r="E3" s="8" t="str">
        <f>"C"&amp;TEXT((MATCH(A3,Лист1!A:A))+6,0)</f>
        <v>C14</v>
      </c>
    </row>
    <row r="4" spans="1:5" x14ac:dyDescent="0.25">
      <c r="A4" s="7">
        <v>4037341</v>
      </c>
      <c r="B4" s="7">
        <f ca="1">VLOOKUP("Итог 1:",INDIRECT("Лист1!"&amp;"B"&amp;MATCH(A4,Лист1!A:A,)&amp;":"&amp;"C"&amp;MATCH(A4,Лист1!A:A,)+6),2,FALSE)</f>
        <v>950.60929999999996</v>
      </c>
      <c r="C4" s="7">
        <f>INDEX(Лист1!C$2:C$36,MATCH(A4,Лист1!A$2:A$36,)+4)</f>
        <v>950.60929999999996</v>
      </c>
      <c r="D4" s="8" t="str">
        <f>"C"&amp;TEXT((MATCH(A4,Лист1!A:A)),0)</f>
        <v>C14</v>
      </c>
      <c r="E4" s="8" t="str">
        <f>"C"&amp;TEXT((MATCH(A4,Лист1!A:A))+6,0)</f>
        <v>C20</v>
      </c>
    </row>
    <row r="5" spans="1:5" x14ac:dyDescent="0.25">
      <c r="A5" s="7">
        <v>4037422</v>
      </c>
      <c r="B5" s="7">
        <f ca="1">VLOOKUP("Итог 1:",INDIRECT("Лист1!"&amp;"B"&amp;MATCH(A5,Лист1!A:A,)&amp;":"&amp;"C"&amp;MATCH(A5,Лист1!A:A,)+6),2,FALSE)</f>
        <v>3752.0066999999999</v>
      </c>
      <c r="C5" s="7">
        <f>INDEX(Лист1!C$2:C$36,MATCH(A5,Лист1!A$2:A$36,)+4)</f>
        <v>3752.0066999999999</v>
      </c>
      <c r="D5" s="8" t="str">
        <f>"C"&amp;TEXT((MATCH(A5,Лист1!A:A)),0)</f>
        <v>C20</v>
      </c>
      <c r="E5" s="8" t="str">
        <f>"C"&amp;TEXT((MATCH(A5,Лист1!A:A))+6,0)</f>
        <v>C26</v>
      </c>
    </row>
    <row r="6" spans="1:5" x14ac:dyDescent="0.25">
      <c r="A6" s="7">
        <v>4253601</v>
      </c>
      <c r="B6" s="7">
        <f ca="1">VLOOKUP("Итог 1:",INDIRECT("Лист1!"&amp;"B"&amp;MATCH(A6,Лист1!A:A,)&amp;":"&amp;"C"&amp;MATCH(A6,Лист1!A:A,)+6),2,FALSE)</f>
        <v>1112.7242000000001</v>
      </c>
      <c r="C6" s="7">
        <f>INDEX(Лист1!C$2:C$36,MATCH(A6,Лист1!A$2:A$36,)+4)</f>
        <v>1112.7242000000001</v>
      </c>
      <c r="D6" s="8" t="str">
        <f>"C"&amp;TEXT((MATCH(A6,Лист1!A:A)),0)</f>
        <v>C25</v>
      </c>
      <c r="E6" s="8" t="str">
        <f>"C"&amp;TEXT((MATCH(A6,Лист1!A:A))+6,0)</f>
        <v>C31</v>
      </c>
    </row>
    <row r="7" spans="1:5" x14ac:dyDescent="0.25">
      <c r="A7" s="7">
        <v>4354911</v>
      </c>
      <c r="B7" s="7">
        <f ca="1">VLOOKUP("Итог 1:",INDIRECT("Лист1!"&amp;"B"&amp;MATCH(A7,Лист1!A:A,)&amp;":"&amp;"C"&amp;MATCH(A7,Лист1!A:A,)+6),2,FALSE)</f>
        <v>1792.6946</v>
      </c>
      <c r="C7" s="7">
        <f>INDEX(Лист1!C$2:C$36,MATCH(A7,Лист1!A$2:A$36,)+4)</f>
        <v>1792.6946</v>
      </c>
      <c r="D7" s="8" t="str">
        <f>"C"&amp;TEXT((MATCH(A7,Лист1!A:A)),0)</f>
        <v>C31</v>
      </c>
      <c r="E7" s="8" t="str">
        <f>"C"&amp;TEXT((MATCH(A7,Лист1!A:A))+6,0)</f>
        <v>C37</v>
      </c>
    </row>
  </sheetData>
  <mergeCells count="1">
    <mergeCell ref="D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Александр</cp:lastModifiedBy>
  <dcterms:created xsi:type="dcterms:W3CDTF">2012-09-14T13:16:44Z</dcterms:created>
  <dcterms:modified xsi:type="dcterms:W3CDTF">2012-09-14T14:32:02Z</dcterms:modified>
</cp:coreProperties>
</file>