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285" windowWidth="19440" windowHeight="13620"/>
  </bookViews>
  <sheets>
    <sheet name="Daily Report" sheetId="10" r:id="rId1"/>
    <sheet name="Time Breakdown" sheetId="6" r:id="rId2"/>
  </sheets>
  <externalReferences>
    <externalReference r:id="rId3"/>
    <externalReference r:id="rId4"/>
    <externalReference r:id="rId5"/>
    <externalReference r:id="rId6"/>
    <externalReference r:id="rId7"/>
    <externalReference r:id="rId8"/>
  </externalReferences>
  <definedNames>
    <definedName name="__bha1">NULL</definedName>
    <definedName name="__Col1">#REF!</definedName>
    <definedName name="__Col10">#REF!</definedName>
    <definedName name="__Col11">#REF!</definedName>
    <definedName name="__Col12">#REF!</definedName>
    <definedName name="__Col13">#REF!</definedName>
    <definedName name="__Col14">#REF!</definedName>
    <definedName name="__Col15">#REF!</definedName>
    <definedName name="__Col16">#REF!</definedName>
    <definedName name="__Col17">#REF!</definedName>
    <definedName name="__Col18">#REF!</definedName>
    <definedName name="__Col19">#REF!</definedName>
    <definedName name="__Col2">#REF!</definedName>
    <definedName name="__Col20">#REF!</definedName>
    <definedName name="__Col21">#REF!</definedName>
    <definedName name="__Col22">#REF!</definedName>
    <definedName name="__Col23">#REF!</definedName>
    <definedName name="__Col24">#REF!</definedName>
    <definedName name="__Col25">#REF!</definedName>
    <definedName name="__Col26">#REF!</definedName>
    <definedName name="__Col27">#REF!</definedName>
    <definedName name="__Col28">#REF!</definedName>
    <definedName name="__Col29">#REF!</definedName>
    <definedName name="__Col3">#REF!</definedName>
    <definedName name="__Col30">#REF!</definedName>
    <definedName name="__Col4">#REF!</definedName>
    <definedName name="__Col5">#REF!</definedName>
    <definedName name="__Col6">#REF!</definedName>
    <definedName name="__Col7">#REF!</definedName>
    <definedName name="__Col8">#REF!</definedName>
    <definedName name="__Col9">#REF!</definedName>
    <definedName name="__LS1">'[1]BHA Cal'!#REF!</definedName>
    <definedName name="_bha1">NULL</definedName>
    <definedName name="_Col1">#REF!</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19">#REF!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30">#REF!</definedName>
    <definedName name="_Col4">#REF!</definedName>
    <definedName name="_Col5">#REF!</definedName>
    <definedName name="_Col6">#REF!</definedName>
    <definedName name="_Col7">#REF!</definedName>
    <definedName name="_Col8">#REF!</definedName>
    <definedName name="_Col9">#REF!</definedName>
    <definedName name="_Fill" hidden="1">[2]Calculations!#REF!</definedName>
    <definedName name="_LS1">'[1]BHA Cal'!#REF!</definedName>
    <definedName name="_xlnm._FilterDatabase" localSheetId="0" hidden="1">'Daily Report'!#REF!</definedName>
    <definedName name="a">'[3]NSE-B1 ST Survey'!#REF!</definedName>
    <definedName name="API">#REF!</definedName>
    <definedName name="API_Number">#REF!</definedName>
    <definedName name="AzimColumn">!#REF!</definedName>
    <definedName name="AzimUnit">#REF!</definedName>
    <definedName name="Azimuth_In">#REF!</definedName>
    <definedName name="Azimuth_Out">#REF!</definedName>
    <definedName name="bak">[4]BHA!$A$1:$J$65</definedName>
    <definedName name="Bha_Range">#REF!</definedName>
    <definedName name="Borehole">#REF!</definedName>
    <definedName name="BoreholeName">#REF!</definedName>
    <definedName name="BR_Column">NULL</definedName>
    <definedName name="BR_Unit">NULL</definedName>
    <definedName name="cat">#REF!</definedName>
    <definedName name="ccc">NULL</definedName>
    <definedName name="Client">#REF!</definedName>
    <definedName name="ClosureAzimColumn">#REF!</definedName>
    <definedName name="ClosureAzimUnit">#REF!</definedName>
    <definedName name="ClosureColumn">#REF!</definedName>
    <definedName name="ClosureUnit">#REF!</definedName>
    <definedName name="codelist">#REF!</definedName>
    <definedName name="Col1_Name">#REF!</definedName>
    <definedName name="Col1_Stat_Name">#REF!</definedName>
    <definedName name="Col1_Unit">#REF!</definedName>
    <definedName name="Col10_Name">#REF!</definedName>
    <definedName name="Col10_Stat">#REF!</definedName>
    <definedName name="Col10_Stat_Name">#REF!</definedName>
    <definedName name="Col10_Unit">#REF!</definedName>
    <definedName name="Col11_Name">#REF!</definedName>
    <definedName name="Col11_Stat">#REF!</definedName>
    <definedName name="Col11_Stat_Name">#REF!</definedName>
    <definedName name="Col11_Unit">#REF!</definedName>
    <definedName name="Col12_Name">#REF!</definedName>
    <definedName name="Col12_Stat">#REF!</definedName>
    <definedName name="Col12_Stat_Name">#REF!</definedName>
    <definedName name="Col12_Unit">#REF!</definedName>
    <definedName name="Col13_Name">#REF!</definedName>
    <definedName name="Col13_Stat">#REF!</definedName>
    <definedName name="Col13_Stat_Name">#REF!</definedName>
    <definedName name="Col13_Unit">#REF!</definedName>
    <definedName name="Col14_Name">#REF!</definedName>
    <definedName name="Col14_Stat">#REF!</definedName>
    <definedName name="Col14_Stat_Name">#REF!</definedName>
    <definedName name="Col14_Unit">#REF!</definedName>
    <definedName name="Col15_Name">#REF!</definedName>
    <definedName name="Col15_Stat">#REF!</definedName>
    <definedName name="Col15_Stat_Name">#REF!</definedName>
    <definedName name="Col15_Unit">#REF!</definedName>
    <definedName name="Col16_Name">#REF!</definedName>
    <definedName name="Col16_Stat">#REF!</definedName>
    <definedName name="Col16_Stat_Name">#REF!</definedName>
    <definedName name="Col16_Unit">#REF!</definedName>
    <definedName name="Col17_Name">#REF!</definedName>
    <definedName name="Col17_Stat">#REF!</definedName>
    <definedName name="Col17_Stat_Name">#REF!</definedName>
    <definedName name="Col17_Unit">#REF!</definedName>
    <definedName name="Col18_Name">#REF!</definedName>
    <definedName name="Col18_Stat">#REF!</definedName>
    <definedName name="Col18_Stat_Name">#REF!</definedName>
    <definedName name="Col18_Unit">#REF!</definedName>
    <definedName name="Col19_Name">#REF!</definedName>
    <definedName name="Col19_Stat">#REF!</definedName>
    <definedName name="Col19_Stat_Name">#REF!</definedName>
    <definedName name="Col19_Unit">#REF!</definedName>
    <definedName name="Col2_Name">#REF!</definedName>
    <definedName name="Col2_Stat">#REF!</definedName>
    <definedName name="Col2_Stat_Name">#REF!</definedName>
    <definedName name="Col2_Unit">#REF!</definedName>
    <definedName name="Col20_Name">#REF!</definedName>
    <definedName name="Col20_Stat">#REF!</definedName>
    <definedName name="Col20_Stat_Name">#REF!</definedName>
    <definedName name="Col20_Unit">#REF!</definedName>
    <definedName name="Col21_Name">#REF!</definedName>
    <definedName name="Col21_Stat">#REF!</definedName>
    <definedName name="Col21_Stat_Name">#REF!</definedName>
    <definedName name="Col21_Unit">#REF!</definedName>
    <definedName name="Col22_Name">#REF!</definedName>
    <definedName name="Col22_Stat">#REF!</definedName>
    <definedName name="Col22_Stat_Name">#REF!</definedName>
    <definedName name="Col22_Unit">#REF!</definedName>
    <definedName name="Col23_Name">#REF!</definedName>
    <definedName name="Col23_Stat">#REF!</definedName>
    <definedName name="Col23_Stat_Name">#REF!</definedName>
    <definedName name="Col23_Unit">#REF!</definedName>
    <definedName name="Col24_Name">#REF!</definedName>
    <definedName name="Col24_Stat">#REF!</definedName>
    <definedName name="Col24_Stat_Name">#REF!</definedName>
    <definedName name="Col24_Unit">#REF!</definedName>
    <definedName name="Col25_Name">#REF!</definedName>
    <definedName name="Col25_Stat">#REF!</definedName>
    <definedName name="Col25_Stat_Name">#REF!</definedName>
    <definedName name="Col25_Unit">#REF!</definedName>
    <definedName name="Col26_Name">#REF!</definedName>
    <definedName name="Col26_Stat">#REF!</definedName>
    <definedName name="Col26_Stat_Name">#REF!</definedName>
    <definedName name="Col26_Unit">#REF!</definedName>
    <definedName name="Col27_Name">#REF!</definedName>
    <definedName name="Col27_Stat">#REF!</definedName>
    <definedName name="Col27_Stat_Name">#REF!</definedName>
    <definedName name="Col27_Unit">#REF!</definedName>
    <definedName name="Col28_Name">#REF!</definedName>
    <definedName name="Col28_Stat">#REF!</definedName>
    <definedName name="Col28_Stat_Name">#REF!</definedName>
    <definedName name="Col28_Unit">#REF!</definedName>
    <definedName name="Col29_Name">#REF!</definedName>
    <definedName name="Col29_Stat">#REF!</definedName>
    <definedName name="Col29_Stat_Name">#REF!</definedName>
    <definedName name="Col29_Unit">#REF!</definedName>
    <definedName name="Col3_Name">#REF!</definedName>
    <definedName name="Col3_Stat">#REF!</definedName>
    <definedName name="Col3_Stat_Name">#REF!</definedName>
    <definedName name="Col3_Unit">#REF!</definedName>
    <definedName name="Col30_Name">#REF!</definedName>
    <definedName name="Col30_Stat">#REF!</definedName>
    <definedName name="Col30_Stat_Name">#REF!</definedName>
    <definedName name="Col30_Unit">#REF!</definedName>
    <definedName name="Col4_Name">#REF!</definedName>
    <definedName name="Col4_Stat">#REF!</definedName>
    <definedName name="Col4_Stat_Name">#REF!</definedName>
    <definedName name="Col4_Unit">#REF!</definedName>
    <definedName name="Col5_Name">#REF!</definedName>
    <definedName name="Col5_Stat">#REF!</definedName>
    <definedName name="Col5_Stat_Name">#REF!</definedName>
    <definedName name="Col5_Unit">#REF!</definedName>
    <definedName name="Col6_Name">#REF!</definedName>
    <definedName name="Col6_Stat">#REF!</definedName>
    <definedName name="Col6_Stat_Name">#REF!</definedName>
    <definedName name="Col6_Unit">#REF!</definedName>
    <definedName name="Col7_Name">#REF!</definedName>
    <definedName name="Col7_Stat">#REF!</definedName>
    <definedName name="Col7_Stat_Name">#REF!</definedName>
    <definedName name="Col7_Unit">#REF!</definedName>
    <definedName name="Col8_Name">#REF!</definedName>
    <definedName name="Col8_Stat">#REF!</definedName>
    <definedName name="Col8_Stat_Name">#REF!</definedName>
    <definedName name="Col8_Unit">#REF!</definedName>
    <definedName name="Col9_Name">#REF!</definedName>
    <definedName name="Col9_Stat">#REF!</definedName>
    <definedName name="Col9_Stat_Name">#REF!</definedName>
    <definedName name="Col9_Unit">#REF!</definedName>
    <definedName name="CommentColumn">!#REF!</definedName>
    <definedName name="CoordinateReference">#REF!</definedName>
    <definedName name="CoordinateSystem">#REF!</definedName>
    <definedName name="DataRowCenterAlignDark">#REF!</definedName>
    <definedName name="DataRowCenterAlignDarkItalics">#REF!</definedName>
    <definedName name="DataRowCenterAlignLight">#REF!</definedName>
    <definedName name="DataRowCenterAlignLightItalics">#REF!</definedName>
    <definedName name="DataRowCrossCenterLight">#REF!</definedName>
    <definedName name="DataRowLeftAlignDark">#REF!</definedName>
    <definedName name="DataRowLeftAlignDarkItalics">#REF!</definedName>
    <definedName name="DataRowLeftAlignLight">#REF!</definedName>
    <definedName name="DataRowLeftAlignLightItalics">#REF!</definedName>
    <definedName name="DataRowRightAlignDark">#REF!</definedName>
    <definedName name="DataRowRightAlignDark0">#REF!</definedName>
    <definedName name="DataRowRightAlignDark1">#REF!</definedName>
    <definedName name="DataRowRightAlignDark10">#REF!</definedName>
    <definedName name="DataRowRightAlignDark2">#REF!</definedName>
    <definedName name="DataRowRightAlignDark3">#REF!</definedName>
    <definedName name="DataRowRightAlignDark4">#REF!</definedName>
    <definedName name="DataRowRightAlignDark5">#REF!</definedName>
    <definedName name="DataRowRightAlignDark6">#REF!</definedName>
    <definedName name="DataRowRightAlignDark7">#REF!</definedName>
    <definedName name="DataRowRightAlignDark8">#REF!</definedName>
    <definedName name="DataRowRightAlignDark9">#REF!</definedName>
    <definedName name="DataRowRightAlignDarkItalics">#REF!</definedName>
    <definedName name="DataRowRightAlignDarkItalics0">#REF!</definedName>
    <definedName name="DataRowRightAlignDarkItalics1">#REF!</definedName>
    <definedName name="DataRowRightAlignDarkItalics10">#REF!</definedName>
    <definedName name="DataRowRightAlignDarkItalics2">#REF!</definedName>
    <definedName name="DataRowRightAlignDarkItalics3">#REF!</definedName>
    <definedName name="DataRowRightAlignDarkItalics4">#REF!</definedName>
    <definedName name="DataRowRightAlignDarkItalics5">#REF!</definedName>
    <definedName name="DataRowRightAlignDarkItalics6">#REF!</definedName>
    <definedName name="DataRowRightAlignDarkItalics7">#REF!</definedName>
    <definedName name="DataRowRightAlignDarkItalics8">#REF!</definedName>
    <definedName name="DataRowRightAlignDarkItalics9">#REF!</definedName>
    <definedName name="DataRowRightAlignLight">#REF!</definedName>
    <definedName name="DataRowRightAlignLight0">#REF!</definedName>
    <definedName name="DataRowRightAlignLight1">#REF!</definedName>
    <definedName name="DataRowRightAlignLight10">#REF!</definedName>
    <definedName name="DataRowRightAlignLight2">#REF!</definedName>
    <definedName name="DataRowRightAlignLight3">#REF!</definedName>
    <definedName name="DataRowRightAlignLight4">#REF!</definedName>
    <definedName name="DataRowRightAlignLight5">#REF!</definedName>
    <definedName name="DataRowRightAlignLight6">#REF!</definedName>
    <definedName name="DataRowRightAlignLight7">#REF!</definedName>
    <definedName name="DataRowRightAlignLight8">#REF!</definedName>
    <definedName name="DataRowRightAlignLight9">#REF!</definedName>
    <definedName name="DataRowRightAlignLightItalics">#REF!</definedName>
    <definedName name="DataRowRightAlignLightItalics0">#REF!</definedName>
    <definedName name="DataRowRightAlignLightItalics1">#REF!</definedName>
    <definedName name="DataRowRightAlignLightItalics10">#REF!</definedName>
    <definedName name="DataRowRightAlignLightItalics2">#REF!</definedName>
    <definedName name="DataRowRightAlignLightItalics3">#REF!</definedName>
    <definedName name="DataRowRightAlignLightItalics4">#REF!</definedName>
    <definedName name="DataRowRightAlignLightItalics5">#REF!</definedName>
    <definedName name="DataRowRightAlignLightItalics6">#REF!</definedName>
    <definedName name="DataRowRightAlignLightItalics7">#REF!</definedName>
    <definedName name="DataRowRightAlignLightItalics8">#REF!</definedName>
    <definedName name="DataRowRightAlignLightItalics9">#REF!</definedName>
    <definedName name="DataStart">!#REF!</definedName>
    <definedName name="Date">#REF!</definedName>
    <definedName name="Dd1_Name">#REF!</definedName>
    <definedName name="Dd2_Name">#REF!</definedName>
    <definedName name="deg">#REF!</definedName>
    <definedName name="Depth_In">#REF!</definedName>
    <definedName name="Depth_Out">#REF!</definedName>
    <definedName name="DipAngle">#REF!</definedName>
    <definedName name="Dist_Orient_Mode_1">#REF!</definedName>
    <definedName name="Dist_Orient_Mode_1_Name">#REF!</definedName>
    <definedName name="Dist_Orient_Mode_2">#REF!</definedName>
    <definedName name="Dist_Orient_Mode_2_Name">#REF!</definedName>
    <definedName name="DLS_Column">!#REF!</definedName>
    <definedName name="DLS_CompMethod">#REF!</definedName>
    <definedName name="DLS_Unit">#REF!</definedName>
    <definedName name="DP_Wt">#REF!</definedName>
    <definedName name="DrillSiteOrWellPad">#REF!</definedName>
    <definedName name="EastingColumn">!#REF!</definedName>
    <definedName name="EastingUnit">#REF!</definedName>
    <definedName name="Elevation">#REF!</definedName>
    <definedName name="ElevationReference">#REF!</definedName>
    <definedName name="EmptyRow">#REF!</definedName>
    <definedName name="EW_Column">!#REF!</definedName>
    <definedName name="EW_Unit">#REF!</definedName>
    <definedName name="Field">#REF!</definedName>
    <definedName name="FieldName">#REF!</definedName>
    <definedName name="FieldStrength">#REF!</definedName>
    <definedName name="FloatingStart">#REF!</definedName>
    <definedName name="ftmtrs">#REF!</definedName>
    <definedName name="GeodeticLocation">#REF!</definedName>
    <definedName name="GridConvergence">#REF!</definedName>
    <definedName name="GridLocation">#REF!</definedName>
    <definedName name="GroundLevelElevation">#REF!</definedName>
    <definedName name="HRS">[5]Data!#REF!</definedName>
    <definedName name="HTML_CodePage" hidden="1">1252</definedName>
    <definedName name="HTML_Control" hidden="1">{"'Operator &amp; Well Info.'!$A$1:$F$16"}</definedName>
    <definedName name="HTML_Description" hidden="1">""</definedName>
    <definedName name="HTML_Email" hidden="1">""</definedName>
    <definedName name="HTML_Header" hidden="1">"Operator &amp; Well Info."</definedName>
    <definedName name="HTML_LastUpdate" hidden="1">"3/17/00"</definedName>
    <definedName name="HTML_LineAfter" hidden="1">FALSE</definedName>
    <definedName name="HTML_LineBefore" hidden="1">FALSE</definedName>
    <definedName name="HTML_Name" hidden="1">"Greg Whiteley"</definedName>
    <definedName name="HTML_OBDlg2" hidden="1">TRUE</definedName>
    <definedName name="HTML_OBDlg4" hidden="1">TRUE</definedName>
    <definedName name="HTML_OS" hidden="1">0</definedName>
    <definedName name="HTML_PathFile" hidden="1">"C:\My Documents\MyHTML.htm"</definedName>
    <definedName name="HTML_Title" hidden="1">"Book2"</definedName>
    <definedName name="IADC_Code">#REF!</definedName>
    <definedName name="In_Mud">#REF!</definedName>
    <definedName name="InclColumn">!#REF!</definedName>
    <definedName name="Inclination_In">#REF!</definedName>
    <definedName name="Inclination_Out">#REF!</definedName>
    <definedName name="InclUnit">#REF!</definedName>
    <definedName name="Job_Number">#REF!</definedName>
    <definedName name="john">[4]BHA!$A$1:$J$65</definedName>
    <definedName name="john1">'[4]DD Work#1'!#REF!</definedName>
    <definedName name="LatColumn">!#REF!</definedName>
    <definedName name="Legal">#REF!</definedName>
    <definedName name="listcode">#REF!</definedName>
    <definedName name="LongColumn">!#REF!</definedName>
    <definedName name="LS">#REF!</definedName>
    <definedName name="MagneticDeclDate">#REF!</definedName>
    <definedName name="MagneticDeclination">#REF!</definedName>
    <definedName name="MagneticDeclModel">#REF!</definedName>
    <definedName name="MD_Column">!#REF!</definedName>
    <definedName name="MD_Unit">#REF!</definedName>
    <definedName name="NorthingColumn">!#REF!</definedName>
    <definedName name="NorthingUnit">#REF!</definedName>
    <definedName name="NorthReference">#REF!</definedName>
    <definedName name="NS_Column">!#REF!</definedName>
    <definedName name="NS_Unit">#REF!</definedName>
    <definedName name="Per_Dist_Orient_Mode_1">#REF!</definedName>
    <definedName name="Per_Dist_Orient_Mode_1_Name">#REF!</definedName>
    <definedName name="Per_Dist_Orient_Mode_2">#REF!</definedName>
    <definedName name="Per_Dist_Orient_Mode_2_Name">#REF!</definedName>
    <definedName name="pi">3.14159265</definedName>
    <definedName name="pird">3.14159265/180</definedName>
    <definedName name="print_DJT">#REF!</definedName>
    <definedName name="print_DTM">#REF!</definedName>
    <definedName name="PROJAZI">#REF!</definedName>
    <definedName name="rad">#REF!</definedName>
    <definedName name="Report_Title">#REF!</definedName>
    <definedName name="ReportTitle">#REF!</definedName>
    <definedName name="Rop_Orient_Mode_1">#REF!</definedName>
    <definedName name="Rop_Orient_Mode_1_Name">#REF!</definedName>
    <definedName name="Rop_Orient_Mode_2">#REF!</definedName>
    <definedName name="Rop_Orient_Mode_2_Name">#REF!</definedName>
    <definedName name="Rotary">#REF!</definedName>
    <definedName name="Rpt_API_Number">#REF!</definedName>
    <definedName name="Rpt_Average_Header1">#REF!</definedName>
    <definedName name="Rpt_Average_Header2">#REF!</definedName>
    <definedName name="Rpt_BHA_Picture_Start">#REF!</definedName>
    <definedName name="Rpt_BHARun">#REF!</definedName>
    <definedName name="Rpt_BitBearingsIN">#REF!</definedName>
    <definedName name="Rpt_BitBearingsOut">#REF!</definedName>
    <definedName name="Rpt_BitDullCharIN">#REF!</definedName>
    <definedName name="Rpt_BitDullCharOut">#REF!</definedName>
    <definedName name="Rpt_BitGaugeIN">#REF!</definedName>
    <definedName name="Rpt_BitGaugeOut">#REF!</definedName>
    <definedName name="Rpt_BitIADC">#REF!</definedName>
    <definedName name="Rpt_BitInRowIN">#REF!</definedName>
    <definedName name="Rpt_BitLocationIN">#REF!</definedName>
    <definedName name="Rpt_BitLocationOut">#REF!</definedName>
    <definedName name="Rpt_BitOtherIN">#REF!</definedName>
    <definedName name="Rpt_BitOtherOut">#REF!</definedName>
    <definedName name="Rpt_BitOutRowIN">#REF!</definedName>
    <definedName name="Rpt_BitOutRowOut">#REF!</definedName>
    <definedName name="Rpt_BitReasonIN">#REF!</definedName>
    <definedName name="Rpt_BitReasonOUT">#REF!</definedName>
    <definedName name="Rpt_BitRun">#REF!</definedName>
    <definedName name="Rpt_BitSN">#REF!</definedName>
    <definedName name="Rpt_BitTFA">#REF!</definedName>
    <definedName name="Rpt_BitTFA_Header">#REF!</definedName>
    <definedName name="Rpt_BitTYPE">#REF!</definedName>
    <definedName name="Rpt_BoreholeName">#REF!</definedName>
    <definedName name="Rpt_BRTHours">#REF!</definedName>
    <definedName name="Rpt_CasingShoe">#REF!</definedName>
    <definedName name="Rpt_CasingSize">#REF!</definedName>
    <definedName name="Rpt_CasingWT">#REF!</definedName>
    <definedName name="Rpt_Client">#REF!</definedName>
    <definedName name="Rpt_ClientName">#REF!</definedName>
    <definedName name="Rpt_ClientRep1">#REF!</definedName>
    <definedName name="Rpt_ClientRep2">#REF!</definedName>
    <definedName name="Rpt_Comments">#REF!</definedName>
    <definedName name="Rpt_CoordinateReference">#REF!</definedName>
    <definedName name="Rpt_CoordinateSystem">#REF!</definedName>
    <definedName name="Rpt_Date">#REF!</definedName>
    <definedName name="Rpt_DepthIn">#REF!</definedName>
    <definedName name="Rpt_DepthIn_Header">#REF!</definedName>
    <definedName name="Rpt_DepthOut">#REF!</definedName>
    <definedName name="Rpt_DepthOut_Header">#REF!</definedName>
    <definedName name="Rpt_DipAngle">#REF!</definedName>
    <definedName name="Rpt_Drillsheet_Data_Date">#REF!</definedName>
    <definedName name="Rpt_Drillsheet_Header1_Date">#REF!</definedName>
    <definedName name="Rpt_Drillsheet_Header2_Date">#REF!</definedName>
    <definedName name="Rpt_DrillSiteOrWellPad">#REF!</definedName>
    <definedName name="Rpt_Elevation">#REF!</definedName>
    <definedName name="Rpt_ElevationReference">#REF!</definedName>
    <definedName name="Rpt_EndMW">#REF!</definedName>
    <definedName name="Rpt_FieldName">#REF!</definedName>
    <definedName name="Rpt_FieldStrength">#REF!</definedName>
    <definedName name="Rpt_FirstDD">#REF!</definedName>
    <definedName name="Rpt_GeodeticLocation">#REF!</definedName>
    <definedName name="Rpt_GridConvergence">#REF!</definedName>
    <definedName name="Rpt_GridCorrection">#REF!</definedName>
    <definedName name="Rpt_GridLocation">#REF!</definedName>
    <definedName name="Rpt_GroundLevelElevation">#REF!</definedName>
    <definedName name="Rpt_HoleSize">#REF!</definedName>
    <definedName name="Rpt_HoleSize_Header">#REF!</definedName>
    <definedName name="Rpt_InRowOut">#REF!</definedName>
    <definedName name="Rpt_Jets">#REF!</definedName>
    <definedName name="Rpt_Jets_Header">#REF!</definedName>
    <definedName name="Rpt_LeftLogo">#REF!</definedName>
    <definedName name="Rpt_Logo_Left">#REF!</definedName>
    <definedName name="Rpt_Logo_Right">#REF!</definedName>
    <definedName name="Rpt_MagneticDeclDate">#REF!</definedName>
    <definedName name="Rpt_MagneticDeclination">#REF!</definedName>
    <definedName name="Rpt_MagneticDeclModel">#REF!</definedName>
    <definedName name="Rpt_Manuf">#REF!</definedName>
    <definedName name="Rpt_MudType">#REF!</definedName>
    <definedName name="Rpt_NorthReference">#REF!</definedName>
    <definedName name="Rpt_RightLogo">#REF!</definedName>
    <definedName name="Rpt_RigName">#REF!</definedName>
    <definedName name="Rpt_ScaleFactor">#REF!</definedName>
    <definedName name="Rpt_SecondDD">#REF!</definedName>
    <definedName name="Rpt_SurveyCompMethod">#REF!</definedName>
    <definedName name="Rpt_SurveyDate">#REF!</definedName>
    <definedName name="Rpt_SurveyName">#REF!</definedName>
    <definedName name="Rpt_SurveyStats">#REF!</definedName>
    <definedName name="Rpt_TimeIn">#REF!</definedName>
    <definedName name="Rpt_TimeOut">#REF!</definedName>
    <definedName name="Rpt_Title">#REF!</definedName>
    <definedName name="Rpt_Title2">#REF!</definedName>
    <definedName name="Rpt_TotalCorrection">#REF!</definedName>
    <definedName name="Rpt_TotalCorrectionLabel">#REF!</definedName>
    <definedName name="Rpt_VSEC_Azim">#REF!</definedName>
    <definedName name="Rpt_VSEC_Origin">#REF!</definedName>
    <definedName name="Rpt_WellName">#REF!</definedName>
    <definedName name="RT_MSL">87</definedName>
    <definedName name="ScaleFactor">#REF!</definedName>
    <definedName name="Section">#REF!</definedName>
    <definedName name="Structure">#REF!</definedName>
    <definedName name="SubSeaTVD_Column">NULL</definedName>
    <definedName name="SubSeaTVD_Unit">NULL</definedName>
    <definedName name="Survey">#REF!</definedName>
    <definedName name="SurveyCompMethod">#REF!</definedName>
    <definedName name="SurveyDate">#REF!</definedName>
    <definedName name="SurveyProgram">!#REF!</definedName>
    <definedName name="SurveyProgramFormatA">#REF!</definedName>
    <definedName name="SurveyProgramFormatB">#REF!</definedName>
    <definedName name="SurveyProgramHeader">#REF!</definedName>
    <definedName name="SurveyStats">#REF!</definedName>
    <definedName name="SvyDLSCompMethod">#REF!</definedName>
    <definedName name="TableHeaderCenter">#REF!</definedName>
    <definedName name="TableHeaderCrossCenter">#REF!</definedName>
    <definedName name="TableHeaderCrossRight">#REF!</definedName>
    <definedName name="TableHeaderLeft">#REF!</definedName>
    <definedName name="TableHeaderRight">#REF!</definedName>
    <definedName name="TARGET">#REF!</definedName>
    <definedName name="TF_Column">#REF!</definedName>
    <definedName name="TF_Unit">#REF!</definedName>
    <definedName name="TFA_Jets_1">#REF!</definedName>
    <definedName name="TFA_Jets_3">#REF!</definedName>
    <definedName name="TFA_Jets_4">#REF!</definedName>
    <definedName name="Time_Orient_Mode_1">#REF!</definedName>
    <definedName name="Time_Orient_Mode_1_Name">#REF!</definedName>
    <definedName name="Time_Orient_Mode_2">#REF!</definedName>
    <definedName name="Time_Orient_Mode_2_Name">#REF!</definedName>
    <definedName name="TIPE">#REF!</definedName>
    <definedName name="TIPN">#REF!</definedName>
    <definedName name="Tot_Distance">#REF!</definedName>
    <definedName name="Tot_Rop">#REF!</definedName>
    <definedName name="Tot_Rop_Name">#REF!</definedName>
    <definedName name="Tot_Time">#REF!</definedName>
    <definedName name="Tot_Time_Name">#REF!</definedName>
    <definedName name="TotalCorrection">#REF!</definedName>
    <definedName name="TotalCorrectionLbl">#REF!</definedName>
    <definedName name="TR_Column">NULL</definedName>
    <definedName name="TR_Unit">NULL</definedName>
    <definedName name="TVD_Column">!#REF!</definedName>
    <definedName name="TVD_Reference">#REF!</definedName>
    <definedName name="TVD_ReferenceValue">#REF!</definedName>
    <definedName name="TVD_Unit">#REF!</definedName>
    <definedName name="VSEC_Azim">#REF!</definedName>
    <definedName name="VSEC_Column">!#REF!</definedName>
    <definedName name="VSEC_Origin">#REF!</definedName>
    <definedName name="VSEC_Unit">#REF!</definedName>
    <definedName name="Well">#REF!</definedName>
    <definedName name="WellName">#REF!</definedName>
    <definedName name="xxx">NULL</definedName>
    <definedName name="zzzz">NULL</definedName>
    <definedName name="_xlnm.Database">'[6]DD Work#1'!#REF!</definedName>
    <definedName name="_xlnm.Print_Titles" localSheetId="0">'Daily Report'!$1:$3</definedName>
    <definedName name="_xlnm.Print_Titles">#REF!</definedName>
    <definedName name="_xlnm.Print_Area" localSheetId="0">'Daily Report'!$A$1:$V$169</definedName>
    <definedName name="_xlnm.Print_Area">#N/A</definedName>
  </definedNames>
  <calcPr calcId="145621"/>
</workbook>
</file>

<file path=xl/calcChain.xml><?xml version="1.0" encoding="utf-8"?>
<calcChain xmlns="http://schemas.openxmlformats.org/spreadsheetml/2006/main">
  <c r="B50" i="10" l="1" a="1"/>
  <c r="B51" i="10" s="1"/>
  <c r="B52" i="10" l="1"/>
  <c r="B50" i="10"/>
  <c r="B53" i="10"/>
  <c r="H51" i="10" a="1"/>
  <c r="H51" i="10" s="1"/>
  <c r="I51" i="10" a="1"/>
  <c r="I51" i="10" s="1"/>
  <c r="D51" i="10" a="1"/>
  <c r="D51" i="10" s="1"/>
  <c r="E51" i="10" l="1" a="1"/>
  <c r="E51" i="10" s="1"/>
  <c r="A51" i="10" a="1"/>
  <c r="A51" i="10" s="1"/>
  <c r="G51" i="10" a="1"/>
  <c r="G51" i="10" s="1"/>
  <c r="F51" i="10" a="1"/>
  <c r="F51" i="10" s="1"/>
  <c r="F50" i="10" a="1"/>
  <c r="F50" i="10" s="1"/>
  <c r="H50" i="10" a="1"/>
  <c r="H50" i="10" s="1"/>
  <c r="G50" i="10" a="1"/>
  <c r="G50" i="10" s="1"/>
  <c r="E50" i="10" a="1"/>
  <c r="E50" i="10" s="1"/>
  <c r="G53" i="10" a="1"/>
  <c r="G53" i="10" s="1"/>
  <c r="E53" i="10" a="1"/>
  <c r="E53" i="10" s="1"/>
  <c r="F53" i="10" a="1"/>
  <c r="F53" i="10" s="1"/>
  <c r="H53" i="10" a="1"/>
  <c r="H53" i="10" s="1"/>
  <c r="F52" i="10" a="1"/>
  <c r="F52" i="10" s="1"/>
  <c r="H52" i="10" a="1"/>
  <c r="H52" i="10" s="1"/>
  <c r="G52" i="10" a="1"/>
  <c r="G52" i="10" s="1"/>
  <c r="E52" i="10" a="1"/>
  <c r="E52" i="10" s="1"/>
  <c r="I50" i="10" a="1"/>
  <c r="I50" i="10" s="1"/>
  <c r="D50" i="10" a="1"/>
  <c r="D50" i="10" s="1"/>
  <c r="A50" i="10" a="1"/>
  <c r="A50" i="10" s="1"/>
  <c r="I53" i="10" a="1"/>
  <c r="I53" i="10" s="1"/>
  <c r="A53" i="10" a="1"/>
  <c r="A53" i="10" s="1"/>
  <c r="D53" i="10" a="1"/>
  <c r="D53" i="10" s="1"/>
  <c r="I52" i="10" a="1"/>
  <c r="I52" i="10" s="1"/>
  <c r="D52" i="10" a="1"/>
  <c r="D52" i="10" s="1"/>
  <c r="A52" i="10" a="1"/>
  <c r="A52" i="10" s="1"/>
  <c r="H34" i="10" a="1"/>
  <c r="H45" i="10" s="1"/>
  <c r="G34" i="10" a="1"/>
  <c r="G45" i="10" s="1"/>
  <c r="F34" i="10" a="1"/>
  <c r="F45" i="10" s="1"/>
  <c r="E34" i="10" a="1"/>
  <c r="E45" i="10" s="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 i="6"/>
  <c r="I34" i="10" a="1"/>
  <c r="I35" i="10" s="1"/>
  <c r="D34" i="10" a="1"/>
  <c r="D35" i="10" s="1"/>
  <c r="B34" i="10" a="1"/>
  <c r="B44" i="10" s="1"/>
  <c r="A34" i="10" a="1"/>
  <c r="A34" i="10" s="1"/>
  <c r="B5" i="10"/>
  <c r="J51" i="10" l="1"/>
  <c r="J53" i="10"/>
  <c r="J52" i="10"/>
  <c r="J50" i="10"/>
  <c r="E54" i="10"/>
  <c r="G54" i="10"/>
  <c r="A45" i="10"/>
  <c r="A41" i="10"/>
  <c r="A37" i="10"/>
  <c r="A43" i="10"/>
  <c r="A39" i="10"/>
  <c r="A35" i="10"/>
  <c r="H35" i="10"/>
  <c r="H37" i="10"/>
  <c r="H39" i="10"/>
  <c r="H41" i="10"/>
  <c r="H43" i="10"/>
  <c r="H34" i="10"/>
  <c r="H36" i="10"/>
  <c r="H38" i="10"/>
  <c r="H40" i="10"/>
  <c r="H42" i="10"/>
  <c r="H44" i="10"/>
  <c r="G35" i="10"/>
  <c r="G37" i="10"/>
  <c r="G39" i="10"/>
  <c r="G41" i="10"/>
  <c r="G43" i="10"/>
  <c r="G34" i="10"/>
  <c r="G36" i="10"/>
  <c r="G38" i="10"/>
  <c r="G40" i="10"/>
  <c r="G42" i="10"/>
  <c r="G44" i="10"/>
  <c r="F35" i="10"/>
  <c r="F37" i="10"/>
  <c r="F39" i="10"/>
  <c r="F41" i="10"/>
  <c r="F43" i="10"/>
  <c r="F34" i="10"/>
  <c r="F36" i="10"/>
  <c r="F38" i="10"/>
  <c r="F40" i="10"/>
  <c r="F42" i="10"/>
  <c r="F44" i="10"/>
  <c r="E35" i="10"/>
  <c r="E37" i="10"/>
  <c r="E39" i="10"/>
  <c r="E41" i="10"/>
  <c r="E43" i="10"/>
  <c r="E34" i="10"/>
  <c r="E36" i="10"/>
  <c r="E38" i="10"/>
  <c r="E40" i="10"/>
  <c r="E42" i="10"/>
  <c r="E44" i="10"/>
  <c r="I44" i="10"/>
  <c r="I42" i="10"/>
  <c r="I40" i="10"/>
  <c r="I38" i="10"/>
  <c r="I36" i="10"/>
  <c r="I34" i="10"/>
  <c r="I45" i="10"/>
  <c r="I43" i="10"/>
  <c r="I41" i="10"/>
  <c r="I39" i="10"/>
  <c r="I37" i="10"/>
  <c r="D44" i="10"/>
  <c r="D42" i="10"/>
  <c r="D40" i="10"/>
  <c r="D38" i="10"/>
  <c r="D36" i="10"/>
  <c r="D34" i="10"/>
  <c r="D45" i="10"/>
  <c r="D43" i="10"/>
  <c r="D41" i="10"/>
  <c r="D39" i="10"/>
  <c r="D37" i="10"/>
  <c r="B35" i="10"/>
  <c r="B37" i="10"/>
  <c r="B39" i="10"/>
  <c r="B41" i="10"/>
  <c r="B43" i="10"/>
  <c r="B45" i="10"/>
  <c r="B34" i="10"/>
  <c r="B36" i="10"/>
  <c r="B38" i="10"/>
  <c r="B40" i="10"/>
  <c r="B42" i="10"/>
  <c r="A44" i="10"/>
  <c r="A42" i="10"/>
  <c r="A40" i="10"/>
  <c r="A38" i="10"/>
  <c r="A36" i="10"/>
  <c r="R9" i="10"/>
  <c r="G46" i="10" l="1"/>
  <c r="J36" i="10"/>
  <c r="J40" i="10"/>
  <c r="J44" i="10"/>
  <c r="J41" i="10"/>
  <c r="J45" i="10"/>
  <c r="J37" i="10"/>
  <c r="E46" i="10"/>
  <c r="J38" i="10"/>
  <c r="J42" i="10"/>
  <c r="J34" i="10"/>
  <c r="J43" i="10"/>
  <c r="J39" i="10"/>
  <c r="J35" i="10"/>
  <c r="E4" i="10"/>
  <c r="V5" i="10"/>
  <c r="P4" i="10" l="1"/>
  <c r="P7" i="10" l="1"/>
  <c r="J7" i="10"/>
  <c r="G7" i="10"/>
  <c r="C7" i="10"/>
  <c r="G5" i="10" l="1"/>
  <c r="R5" i="10" s="1"/>
  <c r="K4" i="10"/>
  <c r="H4" i="10"/>
  <c r="T166" i="10"/>
  <c r="G166" i="10"/>
  <c r="V165" i="10"/>
  <c r="I165" i="10"/>
  <c r="V164" i="10"/>
  <c r="I164" i="10"/>
  <c r="V163" i="10"/>
  <c r="I163" i="10"/>
  <c r="V162" i="10"/>
  <c r="I162" i="10"/>
  <c r="V161" i="10"/>
  <c r="I161" i="10"/>
  <c r="V160" i="10"/>
  <c r="I160" i="10"/>
  <c r="V159" i="10"/>
  <c r="I159" i="10"/>
  <c r="V158" i="10"/>
  <c r="I158" i="10"/>
  <c r="V157" i="10"/>
  <c r="I157" i="10"/>
  <c r="V156" i="10"/>
  <c r="I156" i="10"/>
  <c r="V155" i="10"/>
  <c r="I155" i="10"/>
  <c r="V154" i="10"/>
  <c r="I154" i="10"/>
  <c r="V153" i="10"/>
  <c r="I153" i="10"/>
  <c r="V152" i="10"/>
  <c r="I152" i="10"/>
  <c r="V151" i="10"/>
  <c r="I151" i="10"/>
  <c r="V150" i="10"/>
  <c r="I150" i="10"/>
  <c r="V149" i="10"/>
  <c r="I149" i="10"/>
  <c r="V148" i="10"/>
  <c r="I148" i="10"/>
  <c r="V147" i="10"/>
  <c r="I147" i="10"/>
  <c r="V146" i="10"/>
  <c r="I146" i="10"/>
  <c r="V145" i="10"/>
  <c r="I145" i="10"/>
  <c r="V144" i="10"/>
  <c r="I144" i="10"/>
  <c r="V143" i="10"/>
  <c r="I143" i="10"/>
  <c r="V142" i="10"/>
  <c r="I142" i="10"/>
  <c r="I166" i="10" l="1"/>
  <c r="V166" i="10"/>
  <c r="T167" i="10" l="1"/>
  <c r="T169" i="10" s="1"/>
</calcChain>
</file>

<file path=xl/comments1.xml><?xml version="1.0" encoding="utf-8"?>
<comments xmlns="http://schemas.openxmlformats.org/spreadsheetml/2006/main">
  <authors>
    <author>User</author>
  </authors>
  <commentList>
    <comment ref="H33" authorId="0">
      <text>
        <r>
          <rPr>
            <b/>
            <sz val="9"/>
            <color indexed="81"/>
            <rFont val="Tahoma"/>
            <family val="2"/>
            <charset val="204"/>
          </rPr>
          <t xml:space="preserve">P - Productive time
N - Non-Productive Time
C - Change of scope
X - NPT during change of scope
</t>
        </r>
      </text>
    </comment>
    <comment ref="I33"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 ref="H49" authorId="0">
      <text>
        <r>
          <rPr>
            <b/>
            <sz val="9"/>
            <color indexed="81"/>
            <rFont val="Tahoma"/>
            <family val="2"/>
            <charset val="204"/>
          </rPr>
          <t xml:space="preserve">P - Productive time
N - Non-Productive Time
C - Change of scope
X - NPT during change of scope
</t>
        </r>
      </text>
    </comment>
    <comment ref="I49"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comments2.xml><?xml version="1.0" encoding="utf-8"?>
<comments xmlns="http://schemas.openxmlformats.org/spreadsheetml/2006/main">
  <authors>
    <author>User</author>
  </authors>
  <commentList>
    <comment ref="K4" authorId="0">
      <text>
        <r>
          <rPr>
            <b/>
            <sz val="9"/>
            <color indexed="81"/>
            <rFont val="Tahoma"/>
            <family val="2"/>
            <charset val="204"/>
          </rPr>
          <t xml:space="preserve">P - Productive time
N - Non-Productive Time
C - Change of scope
X - NPT during change of scope
</t>
        </r>
      </text>
    </comment>
    <comment ref="L4"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sharedStrings.xml><?xml version="1.0" encoding="utf-8"?>
<sst xmlns="http://schemas.openxmlformats.org/spreadsheetml/2006/main" count="538" uniqueCount="332">
  <si>
    <t xml:space="preserve"> </t>
  </si>
  <si>
    <t xml:space="preserve">REPORT:  </t>
  </si>
  <si>
    <t>WELL :</t>
  </si>
  <si>
    <t>REPORT DATE:</t>
  </si>
  <si>
    <t>RT to GRD LEVEL (m):</t>
  </si>
  <si>
    <t>LATITUDE:</t>
  </si>
  <si>
    <t>LONGITUDE:</t>
  </si>
  <si>
    <t>START DATE:</t>
  </si>
  <si>
    <t>DAYS FROM OPS START:</t>
  </si>
  <si>
    <t>DAYS ON LOCATION:</t>
  </si>
  <si>
    <t>06:00 DEPTH (m):</t>
  </si>
  <si>
    <t xml:space="preserve">AFE NUMBER: </t>
  </si>
  <si>
    <t>24:00 DEPTH-MDBRT:</t>
  </si>
  <si>
    <t>TVD (m BRT):</t>
  </si>
  <si>
    <t>Previous Depth (m):</t>
  </si>
  <si>
    <t>PROGRESS (m):</t>
  </si>
  <si>
    <t>Drilling Superintendent:</t>
  </si>
  <si>
    <t>Drilling Manager:</t>
  </si>
  <si>
    <t>Navai Mamedov</t>
  </si>
  <si>
    <t>Drilling Supervisor:</t>
  </si>
  <si>
    <t>Completion Supervisors:</t>
  </si>
  <si>
    <t>Night Drilling Supervisor:</t>
  </si>
  <si>
    <t>Perit ATALAY</t>
  </si>
  <si>
    <t>Material Coordinator:</t>
  </si>
  <si>
    <t>Time Breakdown 00:00 hrs to 24:00 hrs</t>
  </si>
  <si>
    <t>FROM</t>
  </si>
  <si>
    <t>HOURS</t>
  </si>
  <si>
    <t>PHASE</t>
  </si>
  <si>
    <t>TASK</t>
  </si>
  <si>
    <t>CODE</t>
  </si>
  <si>
    <t>DETAILS OF OPERATION</t>
  </si>
  <si>
    <t>Total Hours</t>
  </si>
  <si>
    <t>NPT:</t>
  </si>
  <si>
    <t>HRS</t>
  </si>
  <si>
    <t>NPT</t>
  </si>
  <si>
    <t>COST US$:</t>
  </si>
  <si>
    <t>DAILY COST:</t>
  </si>
  <si>
    <t>TOTAL COST TO DATE:</t>
  </si>
  <si>
    <t>CURRENT BIT RUN</t>
  </si>
  <si>
    <t>BIT NO.</t>
  </si>
  <si>
    <t>MANUFACTURER</t>
  </si>
  <si>
    <t>TYPE</t>
  </si>
  <si>
    <t>IADC</t>
  </si>
  <si>
    <t>NOZZLES / TFA</t>
  </si>
  <si>
    <t>SER. NO.</t>
  </si>
  <si>
    <t>SIZE (in)</t>
  </si>
  <si>
    <t>DEPTH IN</t>
  </si>
  <si>
    <t>TOTAL HRS on Bottom</t>
  </si>
  <si>
    <t>Drilling K-revs</t>
  </si>
  <si>
    <t>TOT. METERS</t>
  </si>
  <si>
    <t>24HR METERAGE</t>
  </si>
  <si>
    <t>WOB</t>
  </si>
  <si>
    <t>RPM</t>
  </si>
  <si>
    <t>FLOW (gpm)</t>
  </si>
  <si>
    <t>PRESSURE (psi)</t>
  </si>
  <si>
    <t>PULLED BIT INFO</t>
  </si>
  <si>
    <t>DEPTH OUT</t>
  </si>
  <si>
    <t>METERAGE</t>
  </si>
  <si>
    <t>ROP</t>
  </si>
  <si>
    <t>GRADING</t>
  </si>
  <si>
    <t>IN</t>
  </si>
  <si>
    <t>OUT</t>
  </si>
  <si>
    <t>DULL</t>
  </si>
  <si>
    <t>LOC</t>
  </si>
  <si>
    <t>BRG</t>
  </si>
  <si>
    <t>GAUGE</t>
  </si>
  <si>
    <t>CHAR</t>
  </si>
  <si>
    <t>REAS</t>
  </si>
  <si>
    <t>Remarks</t>
  </si>
  <si>
    <t>LAST BIT RUN</t>
  </si>
  <si>
    <t>CURRENT BHA DETAILS</t>
  </si>
  <si>
    <t>BHA NO:</t>
  </si>
  <si>
    <t>LENGTH:</t>
  </si>
  <si>
    <t>EFFECTIVE WT :</t>
  </si>
  <si>
    <t>BHA WT:</t>
  </si>
  <si>
    <t>WT BELOW JAR:</t>
  </si>
  <si>
    <t>MUD</t>
  </si>
  <si>
    <t>VISCOSITY (sec)</t>
  </si>
  <si>
    <t>PV (cP)</t>
  </si>
  <si>
    <r>
      <t>YP (lbs/ft</t>
    </r>
    <r>
      <rPr>
        <vertAlign val="superscript"/>
        <sz val="10"/>
        <rFont val="Arial"/>
        <family val="2"/>
      </rPr>
      <t>2</t>
    </r>
    <r>
      <rPr>
        <sz val="10"/>
        <rFont val="Arial"/>
        <family val="2"/>
      </rPr>
      <t>)</t>
    </r>
  </si>
  <si>
    <t>GELS 10sec/10min</t>
  </si>
  <si>
    <t>CHLORIDES (mg/l)</t>
  </si>
  <si>
    <t>SAND (%)</t>
  </si>
  <si>
    <t>FLUID LOSS (mls)</t>
  </si>
  <si>
    <t>DAILY COST (US)</t>
  </si>
  <si>
    <t>TOT. COST (US)</t>
  </si>
  <si>
    <t>pH</t>
  </si>
  <si>
    <t>VOL. ADDED</t>
  </si>
  <si>
    <t>VOLUME LOST</t>
  </si>
  <si>
    <t>ANN. VEL. DP/DC ft / min</t>
  </si>
  <si>
    <t>ECD</t>
  </si>
  <si>
    <t>K2SO4 (%)</t>
  </si>
  <si>
    <t>CASING DATA</t>
  </si>
  <si>
    <t>13-3/8"</t>
  </si>
  <si>
    <t>9-5/8"</t>
  </si>
  <si>
    <t>7"</t>
  </si>
  <si>
    <t>m  mdbrt</t>
  </si>
  <si>
    <t>m  tvdbrt</t>
  </si>
  <si>
    <t>m mdbrt</t>
  </si>
  <si>
    <t>m tvdbrt</t>
  </si>
  <si>
    <t>WT (lbs/ft)</t>
  </si>
  <si>
    <t>CONN</t>
  </si>
  <si>
    <t>PUMP #1</t>
  </si>
  <si>
    <t>PUMP #2</t>
  </si>
  <si>
    <t>SCR</t>
  </si>
  <si>
    <t>SCR DEPTH (ft mdbrt) - (ppg)</t>
  </si>
  <si>
    <t>psi</t>
  </si>
  <si>
    <t>BULKS</t>
  </si>
  <si>
    <t>MATERIAL TYPE</t>
  </si>
  <si>
    <t>Barite (1500 kg)</t>
  </si>
  <si>
    <t>Diesel Received</t>
  </si>
  <si>
    <t>ltrs</t>
  </si>
  <si>
    <t>Bentonite (1000 kg)</t>
  </si>
  <si>
    <t>Diesel Used</t>
  </si>
  <si>
    <t>Bentonite (25 kg)</t>
  </si>
  <si>
    <t>Diesel Remaining</t>
  </si>
  <si>
    <t>CaCO3 (F) (25 kg)</t>
  </si>
  <si>
    <t>Caustic Soda (25 kg)</t>
  </si>
  <si>
    <t>HJN 102 (25 kg)</t>
  </si>
  <si>
    <t>HY-202 (80 kg)</t>
  </si>
  <si>
    <t>Water Truck</t>
  </si>
  <si>
    <t>75 bbls / load</t>
  </si>
  <si>
    <t>KCl (1000 kg)</t>
  </si>
  <si>
    <t>Waste Water hauled in / total</t>
  </si>
  <si>
    <t>KPAM (25 kg)</t>
  </si>
  <si>
    <t>Waste Water hauled out / total</t>
  </si>
  <si>
    <t>15 tons / load</t>
  </si>
  <si>
    <t>Mica (F) (25 kg)</t>
  </si>
  <si>
    <t>Waste Sludge hauled out / total</t>
  </si>
  <si>
    <t>22 tons / load</t>
  </si>
  <si>
    <t>NH4H PAN (25 kg)</t>
  </si>
  <si>
    <t>Pre mix mud hauled out to Work Over Rig</t>
  </si>
  <si>
    <t>PAC LV (25 kg)</t>
  </si>
  <si>
    <t>Quick-Thin (23 kg)</t>
  </si>
  <si>
    <t>RH4 (200 lt)</t>
  </si>
  <si>
    <t>Seal YT (F) (25 kg)</t>
  </si>
  <si>
    <t>Soda Ash (Na2CO3) (40 kg)</t>
  </si>
  <si>
    <t>Wallnut Fine (25 kg)</t>
  </si>
  <si>
    <t>Xanthan Gum D (25 kg)</t>
  </si>
  <si>
    <t>WEATHER</t>
  </si>
  <si>
    <t>WIND (kt)</t>
  </si>
  <si>
    <t>SPEED</t>
  </si>
  <si>
    <t>DIR</t>
  </si>
  <si>
    <t>TEMP (c)</t>
  </si>
  <si>
    <t>None to Report</t>
  </si>
  <si>
    <t xml:space="preserve">Last 24hrs Survey: </t>
  </si>
  <si>
    <t>No.</t>
  </si>
  <si>
    <t>SURVEY DEPTH (m)</t>
  </si>
  <si>
    <t>INC. (deg)</t>
  </si>
  <si>
    <t>AZI. (deg)</t>
  </si>
  <si>
    <t>TVD (mbrt)</t>
  </si>
  <si>
    <t>NORTHING</t>
  </si>
  <si>
    <t>EASTING</t>
  </si>
  <si>
    <t>VERT. SECTION</t>
  </si>
  <si>
    <t>DLS</t>
  </si>
  <si>
    <t xml:space="preserve">WOB RANGE (klbs) </t>
  </si>
  <si>
    <t>MIN</t>
  </si>
  <si>
    <t>AVG</t>
  </si>
  <si>
    <t>PICK UP WEIGHT (Tlbs)</t>
  </si>
  <si>
    <t>TORQUE (kftlbs)</t>
  </si>
  <si>
    <t>ROTATING OFF BTM WEIGHT (Tlbs)</t>
  </si>
  <si>
    <t>RPM RANGE</t>
  </si>
  <si>
    <t>SLACK OFF WEIGHT Tlbs)</t>
  </si>
  <si>
    <t>BACKGROUND TOT. GAS(%)</t>
  </si>
  <si>
    <t>TRIP GAS (% OVER B/GROUND)</t>
  </si>
  <si>
    <t>CONN. GAS (% OVER B/GROUND)</t>
  </si>
  <si>
    <t>MAX DRILLED GAS (%)</t>
  </si>
  <si>
    <t>DEPTH</t>
  </si>
  <si>
    <t>m</t>
  </si>
  <si>
    <t>DITCH MAGNET RECOVERY (lbs)</t>
  </si>
  <si>
    <t>Provisional Formation Tops</t>
  </si>
  <si>
    <t>NAME</t>
  </si>
  <si>
    <t>TOP (mdbrt)</t>
  </si>
  <si>
    <t>TOP (tvd ss)</t>
  </si>
  <si>
    <t>Personnel On Site</t>
  </si>
  <si>
    <t>DAY SHIFT OPERATION</t>
  </si>
  <si>
    <t>NIGHT SHIFT OPERATION</t>
  </si>
  <si>
    <t>COMPANY NAME</t>
  </si>
  <si>
    <t>Man Power</t>
  </si>
  <si>
    <t>Man Hours</t>
  </si>
  <si>
    <t>BEOC</t>
  </si>
  <si>
    <t>Rig Personnel</t>
  </si>
  <si>
    <t>Mud Logging</t>
  </si>
  <si>
    <t>BJ Cementing</t>
  </si>
  <si>
    <t>Schlumberger E-Logging</t>
  </si>
  <si>
    <t>Schlumberger Directional Drilling</t>
  </si>
  <si>
    <t>Scientific Drilling International</t>
  </si>
  <si>
    <t>Coring</t>
  </si>
  <si>
    <t>ESP Personnel</t>
  </si>
  <si>
    <t>Fishing Tools</t>
  </si>
  <si>
    <t>Weatherford - Casing Running</t>
  </si>
  <si>
    <t>Total</t>
  </si>
  <si>
    <t>Date of Last Record Loss Time Incident</t>
  </si>
  <si>
    <t>24 Hrs Total Man Hours</t>
  </si>
  <si>
    <t>hrs.</t>
  </si>
  <si>
    <t>Last Total Man Hours Record</t>
  </si>
  <si>
    <t>-</t>
  </si>
  <si>
    <t>Previous Total Man Hours</t>
  </si>
  <si>
    <t>Total Man Hours from last LTI's</t>
  </si>
  <si>
    <t>.</t>
  </si>
  <si>
    <t>ACTIVITY</t>
  </si>
  <si>
    <t>Time Breakdown 24:00 hrs to 06:00 hrs update</t>
  </si>
  <si>
    <t>RIG:</t>
  </si>
  <si>
    <t>P</t>
  </si>
  <si>
    <t>CLEAN</t>
  </si>
  <si>
    <t>PRE</t>
  </si>
  <si>
    <t>SURF</t>
  </si>
  <si>
    <t>Surface</t>
  </si>
  <si>
    <t>BOPSUR</t>
  </si>
  <si>
    <t>CASE</t>
  </si>
  <si>
    <t>CEMT</t>
  </si>
  <si>
    <t>DRILL</t>
  </si>
  <si>
    <t>MOB</t>
  </si>
  <si>
    <t>WHSUR</t>
  </si>
  <si>
    <t>BHATST</t>
  </si>
  <si>
    <t>BHPULD</t>
  </si>
  <si>
    <t>CIR</t>
  </si>
  <si>
    <t>DRL</t>
  </si>
  <si>
    <t>ND</t>
  </si>
  <si>
    <t>NU</t>
  </si>
  <si>
    <t>PUL</t>
  </si>
  <si>
    <t>TSTPRS</t>
  </si>
  <si>
    <t>WOC</t>
  </si>
  <si>
    <t>Operations Summary 
(Last 24 hours)</t>
  </si>
  <si>
    <t>24 Hour Forecast   
(00:00 - 24:00)</t>
  </si>
  <si>
    <t>Formation:</t>
  </si>
  <si>
    <t>Lithology:</t>
  </si>
  <si>
    <t>Formation top @:</t>
  </si>
  <si>
    <t>DATE</t>
  </si>
  <si>
    <t>REP #</t>
  </si>
  <si>
    <t>Rig accepted at 12:00. Started preparation and mixing of mud. M/U and setback 6 stands HWDP, M/U 17 1/2" Smith Bit and BHA#1 (17 1/2" Bit, Bit Sub, 9" DC, 2 ea X/O, 6 ea 5" HWDP).</t>
  </si>
  <si>
    <t>Continue preparing and mixing mud.</t>
  </si>
  <si>
    <t>Conduct safety meeting prior to spud and perform BOP drill.</t>
  </si>
  <si>
    <t>Spud the well and drill from surface to 66 m. WOB: 1-2 T, Flow Rate: 400-600 gpm, RPM: 60-65.</t>
  </si>
  <si>
    <t>Circulate bottom up to clean hole.</t>
  </si>
  <si>
    <t>POOH for BHA change, no overpull. Observe bit partially ball up. B/O and clean up bit. L/D 1 ea 9"DC.</t>
  </si>
  <si>
    <t>M/U Slb tools and new BHA (17 1/2"Bit + Bit Sub + 2 ea Telescope Bot Saver Sub + MWD + Telescope Top Saver Sub</t>
  </si>
  <si>
    <t>Test MWD at 110 strokes,OK.</t>
  </si>
  <si>
    <t>M/U 17 1/2" Stabilizer + 9" NMDC and RIH to bottom. No tight hole.</t>
  </si>
  <si>
    <t>Drill 17 1/2" hole from 66m to 76 m . WOB: 2 T, Flow Rate: 650 - 670gpm, RPM:75 SPP: 650 Psi</t>
  </si>
  <si>
    <t>17:30</t>
  </si>
  <si>
    <t>18:00</t>
  </si>
  <si>
    <t>19:30</t>
  </si>
  <si>
    <t>21:00</t>
  </si>
  <si>
    <t>21:30</t>
  </si>
  <si>
    <t>22:30</t>
  </si>
  <si>
    <t>03:30</t>
  </si>
  <si>
    <t>Circulate to clean hole prior to wiper trip.</t>
  </si>
  <si>
    <t>Drill 17 12" hole from 76m to 216m. WOB: 2 T, Flow Rate: 960 gpm, RPM: 100, SPP: 1400 psi, Average ROP: 6.08 m</t>
  </si>
  <si>
    <t>Drill 17 12" hole from 216 m to 234 m. WOB: 2 T, Flow Rate: 960 gpm, RPM: 100, SPP: 1400 psi</t>
  </si>
  <si>
    <t>00:00</t>
  </si>
  <si>
    <t>KCl PHPA Polymer</t>
  </si>
  <si>
    <t>CONTRACTOR:</t>
  </si>
  <si>
    <t>Current Status:</t>
  </si>
  <si>
    <t>DAILY MUD COST:</t>
  </si>
  <si>
    <t>CUMULATIVE MUD COST:</t>
  </si>
  <si>
    <t>Wiper trip to 22 m. Observe overpull 8t at 168 m and 5t at 142 m. Reciprocate the string, OK. Start RIH.</t>
  </si>
  <si>
    <t>Circulation prior to POOH. Spot 63 bbl HI-VIS on bottom .</t>
  </si>
  <si>
    <t>POOH, no overpull. L/D BHA and Slb  tools, B/O 17 1/2" bit. ( Dull: 1-1-WT-A-E-I-NO-TD)</t>
  </si>
  <si>
    <t>R/U 13 3/8"Casing tools. Conduct pre-job safety meeting prior to 13 3/8" casing running.</t>
  </si>
  <si>
    <t>Preparation for cement job. M/U cementing head and cementing lines, test lines,OK. Circulation at bottom prior to cement job.</t>
  </si>
  <si>
    <t>WOC.</t>
  </si>
  <si>
    <t>P/U first joint 13 3/8"csg with float shoe, fill it up w/mud for fuction test shoe, OK.
Run 19 joints 13 3/8" K-55 #54.5 BTC casings. Tag at 234 m w/2 t, OK. Set shoe at 232m.</t>
  </si>
  <si>
    <t>Conduct pre-job safety meeting prior to cement job. Fill lines w/ 10 bbl water, test lines to 2000 psi for 5 minutes, OK. 
Pump 40 bbls preflush fluid as a spacer, drop bottom plug. Pump 139 bbl 12 ppg lead slurry w/ 4.5 bpm rate. 
Pump 47 bbl 15.4 ppg tail slurry w/ 4 bpm rate. Drop top plug, displace it w/ 110 bbl mud. Bump the plug at 900 psi. 
Test the plug to 1350 psi for 5 minutes, OK. Observe and dump 50 bbl cement at surface. Check any returns, no returns. 
Full circulation during cement job.</t>
  </si>
  <si>
    <t xml:space="preserve">HOLE SIZE (in): </t>
  </si>
  <si>
    <t>Senior DE:</t>
  </si>
  <si>
    <t>Operations DE:</t>
  </si>
  <si>
    <t>Wellsite Geologist:</t>
  </si>
  <si>
    <t xml:space="preserve"> DAILY OPERATIONS REPORT</t>
  </si>
  <si>
    <t>Bahar Energy Operatng Company Limited</t>
  </si>
  <si>
    <t>SITE:</t>
  </si>
  <si>
    <t>Wellbore Max Angle:</t>
  </si>
  <si>
    <t>Casing Size:</t>
  </si>
  <si>
    <t>Casing (MD):</t>
  </si>
  <si>
    <t>Next Casing Size:</t>
  </si>
  <si>
    <t>Next Casing (TVD):</t>
  </si>
  <si>
    <t>Casing (TVD):</t>
  </si>
  <si>
    <t>Next Casing (MD):</t>
  </si>
  <si>
    <t>TO</t>
  </si>
  <si>
    <t>Samir Gozalov</t>
  </si>
  <si>
    <t>Last Csg Test Press:</t>
  </si>
  <si>
    <t>Last BOP Pressure Test:</t>
  </si>
  <si>
    <t>Next BOP Press Test:</t>
  </si>
  <si>
    <t>MW (ppg / SG)</t>
  </si>
  <si>
    <t>HSE and Well Control</t>
  </si>
  <si>
    <t>Survey and Formation Tops</t>
  </si>
  <si>
    <t>BHP:</t>
  </si>
  <si>
    <t>MAASP:</t>
  </si>
  <si>
    <t>LOT EMW (sg):</t>
  </si>
  <si>
    <t>Test Pressure:</t>
  </si>
  <si>
    <t>Last Recorded Incident date:
Recorded Incident</t>
  </si>
  <si>
    <t>Safety &amp; Environmental Issues:</t>
  </si>
  <si>
    <t>Last Safety Meeting:</t>
  </si>
  <si>
    <t>LOT TVD (m):</t>
  </si>
  <si>
    <t>4.5 Days +</t>
  </si>
  <si>
    <t>13 3/8"</t>
  </si>
  <si>
    <t>9.625"</t>
  </si>
  <si>
    <t>100% Shale</t>
  </si>
  <si>
    <t>13-18</t>
  </si>
  <si>
    <t>27-30</t>
  </si>
  <si>
    <t>Hikmet Janbaghishov</t>
  </si>
  <si>
    <t>M. Onur ERTURK</t>
  </si>
  <si>
    <t>Absheron</t>
  </si>
  <si>
    <t>BTC</t>
  </si>
  <si>
    <t>Smith</t>
  </si>
  <si>
    <t>XR+</t>
  </si>
  <si>
    <t>1-1-5</t>
  </si>
  <si>
    <t>4 x 22/32</t>
  </si>
  <si>
    <t>PX3727</t>
  </si>
  <si>
    <t>WT</t>
  </si>
  <si>
    <t>A</t>
  </si>
  <si>
    <t>E</t>
  </si>
  <si>
    <t>I</t>
  </si>
  <si>
    <t>NO</t>
  </si>
  <si>
    <t>TD</t>
  </si>
  <si>
    <t>2/5</t>
  </si>
  <si>
    <t>GL-MSL(m)</t>
  </si>
  <si>
    <t>N/A</t>
  </si>
  <si>
    <t>PAC HV (25 kg)</t>
  </si>
  <si>
    <t>Citric Acid</t>
  </si>
  <si>
    <t>23.08.2012</t>
  </si>
  <si>
    <t>WOC. Disconect flow line, N/D BOP stack. Dump and clean sand tank, #2 mud tank, mix new mud. Prepare next BOP stack .</t>
  </si>
  <si>
    <t>Cut 13 3/8"casing, N/D Diverter and bell nipple. Install and weld 13 3/8" x 3M Casing Head.</t>
  </si>
  <si>
    <t>24:00</t>
  </si>
  <si>
    <t>N/U 13 5/8" BOP stack, connect kill line, choke line and manifold..</t>
  </si>
  <si>
    <t>Function test of Annular and RAM BOP, OK. Test choke manifold to 500 psi and 2000 psi, OK. Test blind ram to 500 psi and 1000 psi, OK. Test Annular BOP and Ram Type BOP, failure. Check the lines, no leakage observed. Pull test tool and re-run. Test Annular BOP to 500 psi and 1500 psi, OK. Test pipe ram to 2000 psi, OK.</t>
  </si>
  <si>
    <t xml:space="preserve">Preparation for pressure test. Conduct safety meeting prior to wellhead tests. </t>
  </si>
  <si>
    <t>WOC. N/D previous BOP stack, N/U current wellhead.</t>
  </si>
  <si>
    <t>Work on wellhead.</t>
  </si>
  <si>
    <t>RIH, Drill out cement. POOH.</t>
  </si>
  <si>
    <t>Mud Engineer</t>
  </si>
  <si>
    <t>N/U conductor, weld it and work on wellhead. Set wear bushing.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</si>
</sst>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quot;$&quot;#,##0_);[Red]\(&quot;$&quot;#,##0\)"/>
    <numFmt numFmtId="165" formatCode="&quot;$&quot;#,##0.00_);[Red]\(&quot;$&quot;#,##0.00\)"/>
    <numFmt numFmtId="166" formatCode="_(* #,##0.00_);_(* \(#,##0.00\);_(* &quot;-&quot;??_);_(@_)"/>
    <numFmt numFmtId="167" formatCode="0.000"/>
    <numFmt numFmtId="168" formatCode="[$-409]d\-mmm\-yy;@"/>
    <numFmt numFmtId="169" formatCode="&quot;$&quot;#,##0.00"/>
    <numFmt numFmtId="170" formatCode="dd\-mmm\-yy"/>
    <numFmt numFmtId="171" formatCode="0.0"/>
    <numFmt numFmtId="172" formatCode="#,##0.00\ &quot;hrs&quot;"/>
    <numFmt numFmtId="173" formatCode="h:mm;@"/>
    <numFmt numFmtId="174" formatCode="0.00;[Red]0.00"/>
    <numFmt numFmtId="175" formatCode="[$$-C09]#,##0"/>
    <numFmt numFmtId="176" formatCode="#\ ??/16"/>
    <numFmt numFmtId="177" formatCode="[$-409]dd\-mmm\-yy;@"/>
    <numFmt numFmtId="178" formatCode="&quot;$&quot;* #,##0.0_);[Red]&quot;$&quot;* \(#,##0.0\)"/>
    <numFmt numFmtId="179" formatCode="&quot;$&quot;* #,##0.00_);[Red]&quot;$&quot;* \(#,##0.00\)"/>
    <numFmt numFmtId="180" formatCode="&quot;$&quot;* #,##0_);[Red]&quot;$&quot;* \(#,##0\)"/>
    <numFmt numFmtId="181" formatCode="#,##0.0_);[Red]\(#,##0.0\)"/>
    <numFmt numFmtId="182" formatCode="_(* #,##0.0_);[Red]_(* \(#,##0.0\);_(* &quot;-&quot;??_);_(@_)"/>
    <numFmt numFmtId="183" formatCode="_(* #,##0.00_);[Red]_(* \(#,##0.00\);_(* &quot;-&quot;???_);_(@_)"/>
    <numFmt numFmtId="184" formatCode="_-* #,##0.00_-;\-* #,##0.00_-;_-* &quot;-&quot;??_-;_-@_-"/>
    <numFmt numFmtId="185" formatCode="&quot;$&quot;#,##0.0_);[Red]\(&quot;$&quot;#,##0.0\)"/>
    <numFmt numFmtId="186" formatCode="&quot;$&quot;#,##0.00;[Red]\-&quot;$&quot;#,##0.00"/>
    <numFmt numFmtId="187" formatCode="_(&quot;$&quot;* #,##0.0_);[Red]_(&quot;$&quot;* \(#,##0.0\);_(&quot;$&quot;* &quot;-&quot;??_);_(@_)"/>
    <numFmt numFmtId="188" formatCode="_(&quot;$&quot;* #,##0.00_);[Red]_(&quot;$&quot;* \(#,##0.00\);_(&quot;$&quot;* &quot;-&quot;???_);_(@_)"/>
    <numFmt numFmtId="189" formatCode="mmm\ d\,\ yyyy"/>
    <numFmt numFmtId="190" formatCode="mmm\-dd"/>
    <numFmt numFmtId="191" formatCode="_(* #,###.0,,_);[Red]* \(#,###.0,,\);_(* &quot;-&quot;??_);_(@_)"/>
    <numFmt numFmtId="192" formatCode="_(* #,###.00,,_);[Red]* \(#,###.00,,\);_(* &quot;-&quot;???_);_(@_)"/>
    <numFmt numFmtId="193" formatCode="_(* #,###,,_);[Red]* \(#,###,,\);_(* &quot;-&quot;_);_(@_)"/>
    <numFmt numFmtId="194" formatCode="_(&quot;$&quot;* #,###.0,,_);[Red]_(&quot;$&quot;* \(#,###.0,,\);_(&quot;$&quot;* &quot;-&quot;??_);_(@_)"/>
    <numFmt numFmtId="195" formatCode="_(&quot;$&quot;* #,###.00,,_);[Red]_(&quot;$&quot;* \(#,###.00,,\);_(&quot;$&quot;* &quot;-&quot;???_);_(@_)"/>
    <numFmt numFmtId="196" formatCode="_(&quot;$&quot;* #,###,,_);[Red]_(&quot;$&quot;* \(#,###,,\);_(&quot;$&quot;* &quot;-&quot;_);_(@_)"/>
    <numFmt numFmtId="197" formatCode="0.00_)"/>
    <numFmt numFmtId="198" formatCode="_-* #,##0_-;\-* #,##0_-;_-* &quot;-&quot;_-;_-@_-"/>
    <numFmt numFmtId="199" formatCode="0.00%_);[Red]\(0.00%\);_(* &quot;-&quot;????_);_(@_)"/>
    <numFmt numFmtId="200" formatCode="0%_);[Red]\(0%\);_(* &quot;-&quot;??_);_(@_)"/>
    <numFmt numFmtId="201" formatCode="_(* #,###.0,_);[Red]* \(#,###.0,\);_(* &quot;-&quot;??_);_(@_)"/>
    <numFmt numFmtId="202" formatCode="_(* #,###.00,_);[Red]* \(#,###.00,\);_(* &quot;-&quot;???_);_(@_)"/>
    <numFmt numFmtId="203" formatCode="_(* #,###,_);[Red]* \(#,###,\);_(* &quot;-&quot;_);_(@_)"/>
    <numFmt numFmtId="204" formatCode="_(&quot;$&quot;* #,###.0,_);[Red]_(&quot;$&quot;* \(#,###.0,\);_(&quot;$&quot;* &quot;-&quot;??_);_(@_)"/>
    <numFmt numFmtId="205" formatCode="_(&quot;$&quot;* #,###.00,_);[Red]_(&quot;$&quot;* \(#,###.00,\);_(&quot;$&quot;* &quot;-&quot;???_);_(@_)"/>
    <numFmt numFmtId="206" formatCode="_(&quot;$&quot;* #,###,_);[Red]_(&quot;$&quot;* \(#,###,\);_(&quot;$&quot;* &quot;-&quot;_);_(@_)"/>
    <numFmt numFmtId="207" formatCode="#,##0.00\ &quot;Days&quot;"/>
  </numFmts>
  <fonts count="41">
    <font>
      <sz val="11"/>
      <color theme="1"/>
      <name val="Calibri"/>
      <family val="2"/>
      <scheme val="minor"/>
    </font>
    <font>
      <sz val="11"/>
      <color rgb="FF006100"/>
      <name val="Calibri"/>
      <family val="2"/>
      <scheme val="minor"/>
    </font>
    <font>
      <sz val="10"/>
      <name val="Arial"/>
      <family val="2"/>
      <charset val="204"/>
    </font>
    <font>
      <b/>
      <sz val="12"/>
      <name val="Arial"/>
      <family val="2"/>
    </font>
    <font>
      <b/>
      <sz val="10"/>
      <name val="Arial"/>
      <family val="2"/>
    </font>
    <font>
      <sz val="10"/>
      <name val="Arial"/>
      <family val="2"/>
    </font>
    <font>
      <sz val="10"/>
      <name val="Times New Roman"/>
      <family val="1"/>
      <charset val="204"/>
    </font>
    <font>
      <b/>
      <sz val="16"/>
      <name val="Arial"/>
      <family val="2"/>
    </font>
    <font>
      <sz val="9"/>
      <name val="Arial"/>
      <family val="2"/>
    </font>
    <font>
      <b/>
      <sz val="9"/>
      <color indexed="12"/>
      <name val="Arial"/>
      <family val="2"/>
    </font>
    <font>
      <sz val="10"/>
      <color indexed="10"/>
      <name val="Arial"/>
      <family val="2"/>
    </font>
    <font>
      <b/>
      <sz val="10"/>
      <name val="Comic Sans MS"/>
      <family val="4"/>
    </font>
    <font>
      <u/>
      <sz val="10"/>
      <color indexed="12"/>
      <name val="Arial"/>
      <family val="2"/>
      <charset val="204"/>
    </font>
    <font>
      <u/>
      <sz val="10"/>
      <color indexed="12"/>
      <name val="Arial"/>
      <family val="2"/>
    </font>
    <font>
      <b/>
      <sz val="10"/>
      <color indexed="8"/>
      <name val="Arial"/>
      <family val="2"/>
    </font>
    <font>
      <b/>
      <sz val="10"/>
      <color indexed="10"/>
      <name val="Arial"/>
      <family val="2"/>
    </font>
    <font>
      <vertAlign val="superscript"/>
      <sz val="10"/>
      <name val="Arial"/>
      <family val="2"/>
    </font>
    <font>
      <sz val="11"/>
      <color indexed="8"/>
      <name val="Calibri"/>
      <family val="2"/>
    </font>
    <font>
      <sz val="7"/>
      <color indexed="8"/>
      <name val="Arial"/>
      <family val="2"/>
    </font>
    <font>
      <sz val="10"/>
      <color indexed="8"/>
      <name val="Arial"/>
      <family val="2"/>
    </font>
    <font>
      <sz val="5"/>
      <name val="Arial"/>
      <family val="2"/>
      <charset val="204"/>
    </font>
    <font>
      <sz val="9"/>
      <name val="Arial"/>
      <family val="2"/>
      <charset val="204"/>
    </font>
    <font>
      <sz val="12"/>
      <name val="Geneva"/>
    </font>
    <font>
      <sz val="9"/>
      <name val="Geneva"/>
    </font>
    <font>
      <b/>
      <sz val="8"/>
      <name val="MS Sans Serif"/>
      <family val="2"/>
      <charset val="204"/>
    </font>
    <font>
      <sz val="12"/>
      <name val="Tms Rmn"/>
    </font>
    <font>
      <sz val="7"/>
      <color indexed="9"/>
      <name val="Tms Rmn"/>
    </font>
    <font>
      <sz val="10"/>
      <name val="MS Sans Serif"/>
      <family val="2"/>
      <charset val="204"/>
    </font>
    <font>
      <b/>
      <i/>
      <sz val="16"/>
      <name val="Helv"/>
    </font>
    <font>
      <sz val="10"/>
      <name val="Geneva"/>
    </font>
    <font>
      <b/>
      <sz val="12"/>
      <color indexed="13"/>
      <name val="Arial MT"/>
    </font>
    <font>
      <sz val="7"/>
      <name val="Tms Rmn"/>
    </font>
    <font>
      <sz val="12"/>
      <name val="Helv"/>
    </font>
    <font>
      <b/>
      <sz val="14"/>
      <name val="Arial"/>
      <family val="2"/>
    </font>
    <font>
      <sz val="9"/>
      <color indexed="81"/>
      <name val="Tahoma"/>
      <family val="2"/>
      <charset val="204"/>
    </font>
    <font>
      <b/>
      <sz val="9"/>
      <color indexed="81"/>
      <name val="Tahoma"/>
      <family val="2"/>
      <charset val="204"/>
    </font>
    <font>
      <b/>
      <sz val="10"/>
      <color indexed="81"/>
      <name val="Tahoma"/>
      <family val="2"/>
      <charset val="204"/>
    </font>
    <font>
      <b/>
      <sz val="11"/>
      <name val="Calibri"/>
      <family val="2"/>
      <charset val="204"/>
      <scheme val="minor"/>
    </font>
    <font>
      <b/>
      <sz val="9"/>
      <name val="Arial"/>
      <family val="2"/>
      <charset val="204"/>
    </font>
    <font>
      <b/>
      <sz val="10"/>
      <name val="Arial"/>
      <family val="2"/>
      <charset val="204"/>
    </font>
    <font>
      <sz val="11"/>
      <name val="Calibri"/>
      <family val="2"/>
      <scheme val="minor"/>
    </font>
  </fonts>
  <fills count="11">
    <fill>
      <patternFill patternType="none"/>
    </fill>
    <fill>
      <patternFill patternType="gray125"/>
    </fill>
    <fill>
      <patternFill patternType="solid">
        <fgColor rgb="FFC6EFCE"/>
      </patternFill>
    </fill>
    <fill>
      <patternFill patternType="solid">
        <fgColor indexed="26"/>
        <bgColor indexed="64"/>
      </patternFill>
    </fill>
    <fill>
      <patternFill patternType="solid">
        <fgColor indexed="26"/>
        <bgColor indexed="43"/>
      </patternFill>
    </fill>
    <fill>
      <patternFill patternType="solid">
        <fgColor indexed="10"/>
        <bgColor indexed="9"/>
      </patternFill>
    </fill>
    <fill>
      <patternFill patternType="gray06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8"/>
      </right>
      <top style="hair">
        <color indexed="64"/>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hair">
        <color auto="1"/>
      </bottom>
      <diagonal/>
    </border>
    <border>
      <left/>
      <right style="thin">
        <color auto="1"/>
      </right>
      <top style="thin">
        <color auto="1"/>
      </top>
      <bottom style="hair">
        <color auto="1"/>
      </bottom>
      <diagonal/>
    </border>
  </borders>
  <cellStyleXfs count="64">
    <xf numFmtId="0" fontId="0" fillId="0" borderId="0"/>
    <xf numFmtId="0" fontId="1" fillId="2" borderId="0" applyNumberFormat="0" applyBorder="0" applyAlignment="0" applyProtection="0"/>
    <xf numFmtId="0" fontId="2" fillId="0" borderId="0"/>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0" fontId="6" fillId="0" borderId="0"/>
    <xf numFmtId="0" fontId="17" fillId="0" borderId="0"/>
    <xf numFmtId="0" fontId="17" fillId="0" borderId="0"/>
    <xf numFmtId="0" fontId="17" fillId="0" borderId="0"/>
    <xf numFmtId="178" fontId="22" fillId="0" borderId="0" applyFont="0" applyFill="0" applyBorder="0" applyAlignment="0" applyProtection="0"/>
    <xf numFmtId="179" fontId="22" fillId="0" borderId="0" applyFont="0" applyFill="0" applyBorder="0" applyAlignment="0" applyProtection="0"/>
    <xf numFmtId="180" fontId="22" fillId="0" borderId="0" applyFont="0" applyFill="0" applyBorder="0" applyAlignment="0" applyProtection="0"/>
    <xf numFmtId="0" fontId="23" fillId="0" borderId="36">
      <alignment horizontal="center"/>
      <protection locked="0"/>
    </xf>
    <xf numFmtId="0" fontId="24" fillId="0" borderId="0"/>
    <xf numFmtId="181" fontId="22" fillId="0" borderId="0" applyFont="0" applyFill="0" applyBorder="0" applyAlignment="0" applyProtection="0"/>
    <xf numFmtId="40" fontId="22" fillId="0" borderId="0" applyFont="0" applyFill="0" applyBorder="0" applyAlignment="0" applyProtection="0"/>
    <xf numFmtId="182" fontId="25" fillId="0" borderId="0" applyFont="0" applyFill="0" applyBorder="0" applyAlignment="0" applyProtection="0"/>
    <xf numFmtId="183" fontId="25" fillId="0" borderId="0" applyFont="0" applyFill="0" applyBorder="0" applyAlignment="0" applyProtection="0"/>
    <xf numFmtId="185" fontId="22" fillId="0" borderId="0" applyFont="0" applyFill="0" applyBorder="0" applyAlignment="0" applyProtection="0"/>
    <xf numFmtId="186" fontId="22"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15" fontId="22" fillId="0" borderId="0" applyFont="0" applyFill="0" applyBorder="0" applyAlignment="0" applyProtection="0"/>
    <xf numFmtId="14" fontId="22" fillId="0" borderId="0" applyFont="0" applyFill="0" applyBorder="0" applyAlignment="0" applyProtection="0"/>
    <xf numFmtId="17" fontId="22" fillId="0" borderId="0" applyFont="0" applyFill="0" applyBorder="0" applyAlignment="0" applyProtection="0"/>
    <xf numFmtId="15" fontId="25" fillId="0" borderId="0" applyFont="0" applyFill="0" applyBorder="0" applyAlignment="0" applyProtection="0"/>
    <xf numFmtId="14" fontId="25" fillId="0" borderId="0" applyFon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17" fontId="25" fillId="0" borderId="0" applyFont="0" applyFill="0" applyBorder="0" applyAlignment="0" applyProtection="0"/>
    <xf numFmtId="22" fontId="22" fillId="0" borderId="0" applyFont="0" applyFill="0" applyBorder="0" applyAlignment="0" applyProtection="0"/>
    <xf numFmtId="0" fontId="26" fillId="0" borderId="25" applyNumberFormat="0" applyBorder="0" applyAlignment="0"/>
    <xf numFmtId="38" fontId="27" fillId="0" borderId="0" applyFont="0" applyFill="0" applyBorder="0" applyAlignment="0" applyProtection="0"/>
    <xf numFmtId="40" fontId="27" fillId="0" borderId="0" applyFont="0" applyFill="0" applyBorder="0" applyAlignment="0" applyProtection="0"/>
    <xf numFmtId="191" fontId="25" fillId="0" borderId="0" applyFont="0" applyFill="0" applyBorder="0" applyAlignment="0" applyProtection="0"/>
    <xf numFmtId="192" fontId="25" fillId="0" borderId="0" applyFont="0" applyFill="0" applyBorder="0" applyAlignment="0" applyProtection="0"/>
    <xf numFmtId="193" fontId="25" fillId="0" borderId="0" applyFont="0" applyFill="0" applyBorder="0" applyAlignment="0" applyProtection="0"/>
    <xf numFmtId="194" fontId="25" fillId="0" borderId="0" applyFont="0" applyFill="0" applyBorder="0" applyAlignment="0" applyProtection="0"/>
    <xf numFmtId="195" fontId="25" fillId="0" borderId="0" applyFont="0" applyFill="0" applyBorder="0" applyAlignment="0" applyProtection="0"/>
    <xf numFmtId="196" fontId="25"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97" fontId="28" fillId="0" borderId="0"/>
    <xf numFmtId="0" fontId="5" fillId="0" borderId="0"/>
    <xf numFmtId="184" fontId="29" fillId="0" borderId="0" applyFont="0" applyFill="0" applyBorder="0" applyAlignment="0" applyProtection="0"/>
    <xf numFmtId="198" fontId="29" fillId="0" borderId="0" applyFont="0" applyFill="0" applyBorder="0" applyAlignment="0" applyProtection="0"/>
    <xf numFmtId="197" fontId="30" fillId="5" borderId="45"/>
    <xf numFmtId="9" fontId="22" fillId="0" borderId="0" applyFont="0" applyFill="0" applyBorder="0" applyAlignment="0" applyProtection="0"/>
    <xf numFmtId="199" fontId="25" fillId="0" borderId="0" applyFont="0" applyFill="0" applyBorder="0" applyAlignment="0" applyProtection="0"/>
    <xf numFmtId="200" fontId="25" fillId="0" borderId="0" applyFont="0" applyFill="0" applyBorder="0" applyAlignment="0" applyProtection="0"/>
    <xf numFmtId="0" fontId="31" fillId="6" borderId="4" applyNumberFormat="0" applyFont="0" applyBorder="0" applyAlignment="0" applyProtection="0"/>
    <xf numFmtId="0" fontId="25" fillId="0" borderId="0" applyFont="0" applyFill="0" applyBorder="0" applyAlignment="0" applyProtection="0"/>
    <xf numFmtId="201" fontId="25" fillId="0" borderId="0" applyFont="0" applyFill="0" applyAlignment="0" applyProtection="0"/>
    <xf numFmtId="202" fontId="25" fillId="0" borderId="0" applyFont="0" applyFill="0" applyBorder="0" applyAlignment="0" applyProtection="0"/>
    <xf numFmtId="203" fontId="25" fillId="0" borderId="0" applyFont="0" applyFill="0" applyBorder="0" applyAlignment="0" applyProtection="0"/>
    <xf numFmtId="204" fontId="25" fillId="0" borderId="0" applyFont="0" applyFill="0" applyBorder="0" applyAlignment="0" applyProtection="0"/>
    <xf numFmtId="205" fontId="25" fillId="0" borderId="0" applyFont="0" applyFill="0" applyBorder="0" applyAlignment="0" applyProtection="0"/>
    <xf numFmtId="206" fontId="25" fillId="0" borderId="0" applyFont="0" applyFill="0" applyBorder="0" applyAlignment="0" applyProtection="0"/>
    <xf numFmtId="20" fontId="22" fillId="0" borderId="0" applyFont="0" applyFill="0" applyBorder="0" applyAlignment="0" applyProtection="0"/>
    <xf numFmtId="21" fontId="32" fillId="0" borderId="0" applyFont="0" applyFill="0" applyBorder="0" applyAlignment="0" applyProtection="0"/>
    <xf numFmtId="18" fontId="22" fillId="0" borderId="0" applyFont="0" applyFill="0" applyBorder="0" applyAlignment="0" applyProtection="0"/>
    <xf numFmtId="19" fontId="22" fillId="0" borderId="0" applyFont="0" applyFill="0" applyBorder="0" applyAlignment="0" applyProtection="0"/>
    <xf numFmtId="0" fontId="31" fillId="0" borderId="25" applyNumberFormat="0" applyBorder="0" applyAlignment="0"/>
    <xf numFmtId="0" fontId="33" fillId="0" borderId="0">
      <alignment vertical="top"/>
    </xf>
  </cellStyleXfs>
  <cellXfs count="563">
    <xf numFmtId="0" fontId="0" fillId="0" borderId="0" xfId="0"/>
    <xf numFmtId="0" fontId="2" fillId="0" borderId="0" xfId="2" applyAlignment="1">
      <alignment vertical="center"/>
    </xf>
    <xf numFmtId="0" fontId="8" fillId="0" borderId="2" xfId="2" applyFont="1" applyBorder="1" applyAlignment="1">
      <alignment vertical="center"/>
    </xf>
    <xf numFmtId="0" fontId="8" fillId="0" borderId="1" xfId="2" applyFont="1" applyBorder="1" applyAlignment="1">
      <alignment vertical="center"/>
    </xf>
    <xf numFmtId="0" fontId="8" fillId="0" borderId="0" xfId="2" applyFont="1" applyAlignment="1">
      <alignment vertical="center"/>
    </xf>
    <xf numFmtId="0" fontId="5" fillId="3" borderId="1" xfId="2" applyFont="1" applyFill="1" applyBorder="1" applyAlignment="1">
      <alignment horizontal="left" vertical="center"/>
    </xf>
    <xf numFmtId="0" fontId="5" fillId="3" borderId="2" xfId="2" applyFont="1" applyFill="1" applyBorder="1" applyAlignment="1">
      <alignment vertical="center"/>
    </xf>
    <xf numFmtId="4" fontId="4" fillId="0" borderId="13" xfId="2" applyNumberFormat="1" applyFont="1" applyFill="1" applyBorder="1" applyAlignment="1" applyProtection="1">
      <alignment horizontal="center" vertical="center" wrapText="1"/>
      <protection locked="0"/>
    </xf>
    <xf numFmtId="167" fontId="4" fillId="0" borderId="13" xfId="2" applyNumberFormat="1" applyFont="1" applyFill="1" applyBorder="1" applyAlignment="1">
      <alignment horizontal="center" vertical="center"/>
    </xf>
    <xf numFmtId="12" fontId="8" fillId="0" borderId="8" xfId="2" applyNumberFormat="1" applyFont="1" applyFill="1" applyBorder="1" applyAlignment="1">
      <alignment vertical="center"/>
    </xf>
    <xf numFmtId="0" fontId="4" fillId="0" borderId="1" xfId="2" applyFont="1" applyFill="1" applyBorder="1" applyAlignment="1" applyProtection="1">
      <alignment horizontal="left" vertical="center"/>
      <protection locked="0"/>
    </xf>
    <xf numFmtId="0" fontId="5" fillId="3" borderId="3"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1" xfId="2" applyFont="1" applyFill="1" applyBorder="1" applyAlignment="1">
      <alignment vertical="center"/>
    </xf>
    <xf numFmtId="0" fontId="5" fillId="3" borderId="13" xfId="2" applyFont="1" applyFill="1" applyBorder="1" applyAlignment="1">
      <alignment vertical="center"/>
    </xf>
    <xf numFmtId="172" fontId="5" fillId="0" borderId="14" xfId="2" applyNumberFormat="1" applyFont="1" applyBorder="1" applyAlignment="1" applyProtection="1">
      <alignment horizontal="center" vertical="center"/>
      <protection locked="0"/>
    </xf>
    <xf numFmtId="171" fontId="5" fillId="0" borderId="16" xfId="2" applyNumberFormat="1" applyFont="1" applyBorder="1" applyAlignment="1" applyProtection="1">
      <alignment horizontal="center" vertical="center"/>
      <protection locked="0"/>
    </xf>
    <xf numFmtId="1" fontId="5" fillId="0" borderId="16" xfId="2" applyNumberFormat="1" applyFont="1" applyFill="1" applyBorder="1" applyAlignment="1" applyProtection="1">
      <alignment horizontal="center" vertical="center"/>
      <protection locked="0"/>
    </xf>
    <xf numFmtId="172" fontId="10" fillId="0" borderId="14" xfId="2" applyNumberFormat="1" applyFont="1" applyBorder="1" applyAlignment="1" applyProtection="1">
      <alignment horizontal="center" vertical="center"/>
      <protection locked="0"/>
    </xf>
    <xf numFmtId="1" fontId="5" fillId="0" borderId="16" xfId="2" applyNumberFormat="1" applyFont="1" applyBorder="1" applyAlignment="1" applyProtection="1">
      <alignment horizontal="center" vertical="center"/>
      <protection locked="0"/>
    </xf>
    <xf numFmtId="2" fontId="5" fillId="0" borderId="3" xfId="2" applyNumberFormat="1" applyFont="1" applyBorder="1" applyAlignment="1" applyProtection="1">
      <alignment horizontal="center" vertical="center"/>
      <protection locked="0"/>
    </xf>
    <xf numFmtId="0" fontId="4" fillId="0" borderId="3" xfId="2" applyFont="1" applyBorder="1" applyAlignment="1">
      <alignment horizontal="center" vertical="center"/>
    </xf>
    <xf numFmtId="174" fontId="4" fillId="0" borderId="3" xfId="2" applyNumberFormat="1" applyFont="1" applyFill="1" applyBorder="1" applyAlignment="1">
      <alignment horizontal="center" vertical="center"/>
    </xf>
    <xf numFmtId="0" fontId="4" fillId="0" borderId="1" xfId="2" applyNumberFormat="1" applyFont="1" applyFill="1" applyBorder="1" applyAlignment="1" applyProtection="1">
      <alignment vertical="center" wrapText="1"/>
      <protection locked="0"/>
    </xf>
    <xf numFmtId="0" fontId="10" fillId="0" borderId="8" xfId="2" applyFont="1" applyBorder="1" applyAlignment="1">
      <alignment vertical="center"/>
    </xf>
    <xf numFmtId="0" fontId="10" fillId="0" borderId="0"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174" fontId="4" fillId="0" borderId="3" xfId="2" applyNumberFormat="1" applyFont="1" applyBorder="1" applyAlignment="1">
      <alignment horizontal="center" vertical="center"/>
    </xf>
    <xf numFmtId="0" fontId="5" fillId="3" borderId="3" xfId="2" applyFont="1" applyFill="1" applyBorder="1" applyAlignment="1">
      <alignment horizontal="center" vertical="center" wrapText="1"/>
    </xf>
    <xf numFmtId="0" fontId="5" fillId="3" borderId="13" xfId="2"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0" fontId="4" fillId="0" borderId="3" xfId="5" applyFont="1" applyFill="1" applyBorder="1" applyAlignment="1" applyProtection="1">
      <alignment horizontal="center"/>
      <protection locked="0"/>
    </xf>
    <xf numFmtId="1" fontId="4" fillId="0" borderId="3" xfId="5" applyNumberFormat="1" applyFont="1" applyFill="1" applyBorder="1" applyAlignment="1" applyProtection="1">
      <alignment horizontal="center"/>
      <protection locked="0"/>
    </xf>
    <xf numFmtId="176" fontId="4" fillId="0" borderId="3" xfId="5" applyNumberFormat="1" applyFont="1" applyFill="1" applyBorder="1" applyAlignment="1" applyProtection="1">
      <alignment horizontal="center"/>
      <protection locked="0"/>
    </xf>
    <xf numFmtId="0" fontId="4" fillId="0" borderId="26" xfId="5" applyFont="1" applyFill="1" applyBorder="1" applyAlignment="1" applyProtection="1">
      <alignment horizontal="center" wrapText="1"/>
      <protection locked="0"/>
    </xf>
    <xf numFmtId="0" fontId="4" fillId="0" borderId="2" xfId="2" applyFont="1" applyFill="1" applyBorder="1" applyAlignment="1" applyProtection="1">
      <alignment vertical="center" wrapText="1"/>
      <protection locked="0"/>
    </xf>
    <xf numFmtId="0" fontId="5" fillId="0" borderId="8" xfId="2" applyFont="1" applyBorder="1" applyAlignment="1">
      <alignment vertical="center"/>
    </xf>
    <xf numFmtId="0" fontId="5" fillId="0" borderId="0" xfId="2" applyFont="1" applyBorder="1" applyAlignment="1">
      <alignment vertical="center"/>
    </xf>
    <xf numFmtId="0" fontId="5" fillId="0" borderId="9" xfId="2" applyFont="1" applyBorder="1" applyAlignment="1">
      <alignment vertical="center"/>
    </xf>
    <xf numFmtId="0" fontId="4" fillId="0" borderId="3" xfId="2" applyFont="1" applyFill="1" applyBorder="1" applyAlignment="1" applyProtection="1">
      <alignment horizontal="center" vertical="center"/>
      <protection locked="0"/>
    </xf>
    <xf numFmtId="2" fontId="4" fillId="0" borderId="3" xfId="2" applyNumberFormat="1" applyFont="1" applyFill="1" applyBorder="1" applyAlignment="1" applyProtection="1">
      <alignment horizontal="center" vertical="center"/>
      <protection locked="0"/>
    </xf>
    <xf numFmtId="0" fontId="10" fillId="0" borderId="9" xfId="2" applyFont="1" applyBorder="1" applyAlignment="1">
      <alignment vertical="center"/>
    </xf>
    <xf numFmtId="0" fontId="8" fillId="0" borderId="0" xfId="2" applyFont="1" applyFill="1" applyAlignment="1">
      <alignment vertical="center"/>
    </xf>
    <xf numFmtId="0" fontId="8" fillId="0" borderId="0" xfId="2" applyFont="1" applyFill="1" applyBorder="1" applyAlignment="1">
      <alignment vertical="center"/>
    </xf>
    <xf numFmtId="169" fontId="8" fillId="0" borderId="0" xfId="2" applyNumberFormat="1" applyFont="1" applyAlignment="1">
      <alignment vertical="center"/>
    </xf>
    <xf numFmtId="2" fontId="4" fillId="0" borderId="12" xfId="2" applyNumberFormat="1" applyFont="1" applyFill="1" applyBorder="1" applyAlignment="1" applyProtection="1">
      <alignment horizontal="center" vertical="center"/>
      <protection locked="0"/>
    </xf>
    <xf numFmtId="171" fontId="8" fillId="0" borderId="0" xfId="2" applyNumberFormat="1" applyFont="1" applyAlignment="1">
      <alignment vertical="center"/>
    </xf>
    <xf numFmtId="0" fontId="5" fillId="0" borderId="1" xfId="2" applyFont="1" applyFill="1" applyBorder="1" applyAlignment="1">
      <alignment vertical="center"/>
    </xf>
    <xf numFmtId="0" fontId="5" fillId="0" borderId="13" xfId="2" applyFont="1" applyFill="1" applyBorder="1" applyAlignment="1">
      <alignment vertical="center"/>
    </xf>
    <xf numFmtId="0" fontId="5" fillId="0" borderId="8"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27"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center" vertical="center"/>
    </xf>
    <xf numFmtId="2" fontId="4" fillId="0" borderId="28" xfId="2" applyNumberFormat="1" applyFont="1" applyFill="1" applyBorder="1" applyAlignment="1" applyProtection="1">
      <alignment horizontal="center" vertical="center"/>
      <protection locked="0"/>
    </xf>
    <xf numFmtId="2" fontId="4" fillId="0" borderId="8" xfId="2" applyNumberFormat="1" applyFont="1" applyFill="1" applyBorder="1" applyAlignment="1" applyProtection="1">
      <alignment horizontal="center" vertical="center"/>
      <protection locked="0"/>
    </xf>
    <xf numFmtId="2" fontId="4" fillId="0" borderId="0" xfId="2" applyNumberFormat="1" applyFont="1" applyFill="1" applyBorder="1" applyAlignment="1" applyProtection="1">
      <alignment horizontal="center" vertical="center"/>
      <protection locked="0"/>
    </xf>
    <xf numFmtId="0" fontId="5" fillId="0" borderId="29" xfId="2" applyFont="1" applyBorder="1" applyAlignment="1">
      <alignment horizontal="center" vertical="center"/>
    </xf>
    <xf numFmtId="0" fontId="4" fillId="0" borderId="28"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0" xfId="2" applyFont="1" applyBorder="1" applyAlignment="1" applyProtection="1">
      <alignment horizontal="center" vertical="center"/>
      <protection locked="0"/>
    </xf>
    <xf numFmtId="0" fontId="5" fillId="0" borderId="3" xfId="2" applyFont="1" applyFill="1" applyBorder="1" applyAlignment="1">
      <alignment horizontal="center" vertical="center"/>
    </xf>
    <xf numFmtId="4" fontId="5" fillId="0" borderId="9" xfId="2" applyNumberFormat="1" applyFont="1" applyFill="1" applyBorder="1" applyAlignment="1" applyProtection="1">
      <alignment vertical="center"/>
      <protection locked="0"/>
    </xf>
    <xf numFmtId="4" fontId="5" fillId="0" borderId="15" xfId="2" applyNumberFormat="1" applyFont="1" applyFill="1" applyBorder="1" applyAlignment="1" applyProtection="1">
      <alignment vertical="center"/>
      <protection locked="0"/>
    </xf>
    <xf numFmtId="0" fontId="5" fillId="0" borderId="14" xfId="2" applyFont="1" applyFill="1" applyBorder="1" applyAlignment="1" applyProtection="1">
      <alignment horizontal="left" vertical="center"/>
      <protection locked="0"/>
    </xf>
    <xf numFmtId="0" fontId="5" fillId="0" borderId="20" xfId="2" applyFont="1" applyFill="1" applyBorder="1" applyAlignment="1" applyProtection="1">
      <alignment horizontal="left" vertical="center"/>
      <protection locked="0"/>
    </xf>
    <xf numFmtId="0" fontId="5" fillId="0" borderId="15" xfId="2" applyFont="1" applyFill="1" applyBorder="1" applyAlignment="1" applyProtection="1">
      <alignment horizontal="left" vertical="center"/>
      <protection locked="0"/>
    </xf>
    <xf numFmtId="4" fontId="5" fillId="0" borderId="14" xfId="2" applyNumberFormat="1" applyFont="1" applyFill="1" applyBorder="1" applyAlignment="1" applyProtection="1">
      <alignment horizontal="center" vertical="center"/>
      <protection locked="0"/>
    </xf>
    <xf numFmtId="4" fontId="5" fillId="0" borderId="20" xfId="2" applyNumberFormat="1" applyFont="1" applyFill="1" applyBorder="1" applyAlignment="1" applyProtection="1">
      <alignment horizontal="center" vertical="center"/>
      <protection locked="0"/>
    </xf>
    <xf numFmtId="4" fontId="5" fillId="0" borderId="15" xfId="2" applyNumberFormat="1" applyFont="1" applyFill="1" applyBorder="1" applyAlignment="1" applyProtection="1">
      <alignment horizontal="center" vertical="center"/>
      <protection locked="0"/>
    </xf>
    <xf numFmtId="0" fontId="8" fillId="0" borderId="8" xfId="2" applyFont="1" applyBorder="1" applyAlignment="1">
      <alignment vertical="center"/>
    </xf>
    <xf numFmtId="0" fontId="5" fillId="0" borderId="2" xfId="2" applyFont="1" applyFill="1" applyBorder="1" applyAlignment="1">
      <alignment horizontal="left" vertical="center"/>
    </xf>
    <xf numFmtId="0" fontId="5" fillId="0" borderId="1" xfId="2" applyFont="1" applyFill="1" applyBorder="1" applyAlignment="1">
      <alignment horizontal="left" vertical="center"/>
    </xf>
    <xf numFmtId="0" fontId="5" fillId="0" borderId="13" xfId="2" applyFont="1" applyFill="1" applyBorder="1" applyAlignment="1">
      <alignment horizontal="left" vertical="center"/>
    </xf>
    <xf numFmtId="0" fontId="4" fillId="0" borderId="6" xfId="2" applyFont="1" applyFill="1" applyBorder="1" applyAlignment="1">
      <alignment horizontal="center" vertical="center"/>
    </xf>
    <xf numFmtId="0" fontId="4" fillId="0" borderId="7" xfId="2" applyFont="1" applyFill="1" applyBorder="1" applyAlignment="1">
      <alignment horizontal="center" vertical="center"/>
    </xf>
    <xf numFmtId="20" fontId="4" fillId="0" borderId="2" xfId="2" applyNumberFormat="1" applyFont="1" applyFill="1" applyBorder="1" applyAlignment="1" applyProtection="1">
      <alignment horizontal="left" vertical="center"/>
      <protection locked="0"/>
    </xf>
    <xf numFmtId="20" fontId="4" fillId="0" borderId="1" xfId="2" applyNumberFormat="1" applyFont="1" applyFill="1" applyBorder="1" applyAlignment="1" applyProtection="1">
      <alignment horizontal="left" vertical="center"/>
      <protection locked="0"/>
    </xf>
    <xf numFmtId="20" fontId="4" fillId="0" borderId="13" xfId="2" applyNumberFormat="1" applyFont="1" applyFill="1" applyBorder="1" applyAlignment="1" applyProtection="1">
      <alignment horizontal="left" vertical="center"/>
      <protection locked="0"/>
    </xf>
    <xf numFmtId="0" fontId="4" fillId="0" borderId="10"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5" fillId="0" borderId="1" xfId="2" applyFont="1" applyFill="1" applyBorder="1" applyAlignment="1">
      <alignment horizontal="left"/>
    </xf>
    <xf numFmtId="0" fontId="5" fillId="0" borderId="11" xfId="2" applyFont="1" applyFill="1" applyBorder="1" applyAlignment="1">
      <alignment horizontal="left"/>
    </xf>
    <xf numFmtId="0" fontId="5" fillId="0" borderId="13" xfId="2" applyFont="1" applyFill="1" applyBorder="1" applyAlignment="1">
      <alignment horizontal="left"/>
    </xf>
    <xf numFmtId="0" fontId="8" fillId="3" borderId="36" xfId="2" applyFont="1" applyFill="1" applyBorder="1" applyAlignment="1">
      <alignment horizontal="center" vertical="center"/>
    </xf>
    <xf numFmtId="167" fontId="18" fillId="0" borderId="3" xfId="6" applyNumberFormat="1" applyFont="1" applyFill="1" applyBorder="1" applyAlignment="1">
      <alignment horizontal="left" vertical="center" wrapText="1"/>
    </xf>
    <xf numFmtId="167" fontId="18" fillId="0" borderId="3" xfId="7" applyNumberFormat="1" applyFont="1" applyFill="1" applyBorder="1" applyAlignment="1">
      <alignment horizontal="left" vertical="center" wrapText="1"/>
    </xf>
    <xf numFmtId="167" fontId="18" fillId="0" borderId="3" xfId="8" applyNumberFormat="1" applyFont="1" applyFill="1" applyBorder="1" applyAlignment="1">
      <alignment horizontal="left" vertical="center" wrapText="1"/>
    </xf>
    <xf numFmtId="2" fontId="20" fillId="0" borderId="2" xfId="2" applyNumberFormat="1" applyFont="1" applyBorder="1" applyAlignment="1">
      <alignment horizontal="left" vertical="center" wrapText="1"/>
    </xf>
    <xf numFmtId="2" fontId="19" fillId="0" borderId="1" xfId="2" applyNumberFormat="1" applyFont="1" applyFill="1" applyBorder="1" applyAlignment="1">
      <alignment horizontal="center" vertical="center"/>
    </xf>
    <xf numFmtId="2" fontId="19" fillId="0" borderId="13" xfId="2" applyNumberFormat="1" applyFont="1" applyFill="1" applyBorder="1" applyAlignment="1">
      <alignment horizontal="center" vertical="center"/>
    </xf>
    <xf numFmtId="16" fontId="5" fillId="0" borderId="1" xfId="2" applyNumberFormat="1" applyFont="1" applyFill="1" applyBorder="1" applyAlignment="1">
      <alignment vertical="center"/>
    </xf>
    <xf numFmtId="0" fontId="5" fillId="0" borderId="1" xfId="2" applyFont="1" applyFill="1" applyBorder="1" applyAlignment="1">
      <alignment horizontal="center" vertical="center"/>
    </xf>
    <xf numFmtId="0" fontId="5" fillId="0" borderId="1" xfId="2" applyFont="1" applyFill="1" applyBorder="1" applyAlignment="1" applyProtection="1">
      <alignment horizontal="center" vertical="center"/>
      <protection locked="0"/>
    </xf>
    <xf numFmtId="0" fontId="5" fillId="0" borderId="1" xfId="2" applyFont="1" applyFill="1" applyBorder="1" applyAlignment="1">
      <alignment horizontal="right" vertical="center"/>
    </xf>
    <xf numFmtId="2" fontId="8" fillId="0" borderId="0" xfId="2" applyNumberFormat="1" applyFont="1" applyAlignment="1">
      <alignment horizontal="right" vertical="center"/>
    </xf>
    <xf numFmtId="0" fontId="10" fillId="0" borderId="1" xfId="2" applyFont="1" applyFill="1" applyBorder="1" applyAlignment="1">
      <alignment vertical="center"/>
    </xf>
    <xf numFmtId="3" fontId="5" fillId="0" borderId="1" xfId="2" applyNumberFormat="1" applyFont="1" applyFill="1" applyBorder="1" applyAlignment="1" applyProtection="1">
      <alignment horizontal="center" vertical="center"/>
      <protection locked="0"/>
    </xf>
    <xf numFmtId="3" fontId="5" fillId="0" borderId="1" xfId="2" applyNumberFormat="1" applyFont="1" applyFill="1" applyBorder="1" applyAlignment="1">
      <alignment vertical="center"/>
    </xf>
    <xf numFmtId="2" fontId="5" fillId="0" borderId="1" xfId="2" applyNumberFormat="1" applyFont="1" applyFill="1" applyBorder="1" applyAlignment="1">
      <alignment horizontal="center" vertical="center"/>
    </xf>
    <xf numFmtId="2" fontId="5" fillId="0" borderId="1" xfId="2" applyNumberFormat="1" applyFont="1" applyFill="1" applyBorder="1" applyAlignment="1">
      <alignment horizontal="left" vertical="center"/>
    </xf>
    <xf numFmtId="2" fontId="5" fillId="0" borderId="1" xfId="2" applyNumberFormat="1" applyFont="1" applyFill="1" applyBorder="1" applyAlignment="1" applyProtection="1">
      <alignment horizontal="left" vertical="center"/>
      <protection locked="0"/>
    </xf>
    <xf numFmtId="4" fontId="5" fillId="0" borderId="1" xfId="2" applyNumberFormat="1" applyFont="1" applyFill="1" applyBorder="1" applyAlignment="1" applyProtection="1">
      <alignment horizontal="center" vertical="center"/>
      <protection locked="0"/>
    </xf>
    <xf numFmtId="0" fontId="5" fillId="0" borderId="13" xfId="2" applyFont="1" applyFill="1" applyBorder="1" applyAlignment="1">
      <alignment horizontal="center" vertical="center"/>
    </xf>
    <xf numFmtId="0" fontId="5" fillId="3" borderId="2" xfId="2" applyFont="1" applyFill="1" applyBorder="1" applyAlignment="1">
      <alignment horizontal="left" vertical="center"/>
    </xf>
    <xf numFmtId="0" fontId="5" fillId="3" borderId="13" xfId="2" applyFont="1" applyFill="1" applyBorder="1" applyAlignment="1">
      <alignment horizontal="left" vertical="center"/>
    </xf>
    <xf numFmtId="0" fontId="5" fillId="0" borderId="17" xfId="2" applyFont="1" applyFill="1" applyBorder="1" applyAlignment="1" applyProtection="1">
      <alignment horizontal="left" vertical="center"/>
      <protection locked="0"/>
    </xf>
    <xf numFmtId="0" fontId="5" fillId="0" borderId="18" xfId="2" applyFont="1" applyFill="1" applyBorder="1" applyAlignment="1" applyProtection="1">
      <alignment horizontal="left" vertical="center"/>
      <protection locked="0"/>
    </xf>
    <xf numFmtId="0" fontId="5" fillId="0" borderId="19" xfId="2" applyFont="1" applyFill="1" applyBorder="1" applyAlignment="1" applyProtection="1">
      <alignment horizontal="left" vertical="center"/>
      <protection locked="0"/>
    </xf>
    <xf numFmtId="0" fontId="5" fillId="0" borderId="20" xfId="2" quotePrefix="1" applyFont="1" applyFill="1" applyBorder="1" applyAlignment="1">
      <alignment horizontal="center" vertical="center"/>
    </xf>
    <xf numFmtId="0" fontId="5" fillId="0" borderId="24" xfId="2" applyFont="1" applyFill="1" applyBorder="1" applyAlignment="1">
      <alignment horizontal="center" vertical="center"/>
    </xf>
    <xf numFmtId="0" fontId="5" fillId="0" borderId="0" xfId="2" applyFont="1" applyAlignment="1">
      <alignment vertical="center"/>
    </xf>
    <xf numFmtId="171" fontId="5" fillId="0" borderId="41" xfId="2" applyNumberFormat="1" applyFont="1" applyFill="1" applyBorder="1" applyAlignment="1" applyProtection="1">
      <alignment horizontal="left" vertical="center"/>
      <protection locked="0"/>
    </xf>
    <xf numFmtId="171" fontId="5" fillId="0" borderId="42" xfId="2" applyNumberFormat="1" applyFont="1" applyFill="1" applyBorder="1" applyAlignment="1" applyProtection="1">
      <alignment horizontal="left" vertical="center"/>
      <protection locked="0"/>
    </xf>
    <xf numFmtId="171" fontId="5" fillId="0" borderId="43" xfId="2" applyNumberFormat="1" applyFont="1" applyFill="1" applyBorder="1" applyAlignment="1" applyProtection="1">
      <alignment horizontal="left" vertical="center"/>
      <protection locked="0"/>
    </xf>
    <xf numFmtId="0" fontId="5" fillId="0" borderId="31" xfId="2" applyFont="1" applyFill="1" applyBorder="1" applyAlignment="1">
      <alignment vertical="center"/>
    </xf>
    <xf numFmtId="0" fontId="5" fillId="0" borderId="32" xfId="2" applyFont="1" applyFill="1" applyBorder="1" applyAlignment="1">
      <alignment vertical="center"/>
    </xf>
    <xf numFmtId="0" fontId="5" fillId="0" borderId="2"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4" fillId="3" borderId="3" xfId="2" applyFont="1" applyFill="1" applyBorder="1" applyAlignment="1">
      <alignment horizontal="center" vertical="center"/>
    </xf>
    <xf numFmtId="0" fontId="4" fillId="0" borderId="27" xfId="2" applyFont="1" applyBorder="1" applyAlignment="1">
      <alignment horizontal="center" vertical="center"/>
    </xf>
    <xf numFmtId="0" fontId="4" fillId="0" borderId="16" xfId="2" applyFont="1" applyBorder="1" applyAlignment="1">
      <alignment horizontal="center" vertical="center"/>
    </xf>
    <xf numFmtId="0" fontId="4" fillId="0" borderId="16" xfId="2" applyFont="1" applyFill="1" applyBorder="1" applyAlignment="1">
      <alignment horizontal="center" vertical="center"/>
    </xf>
    <xf numFmtId="0" fontId="5" fillId="0" borderId="5" xfId="2" applyFont="1" applyBorder="1" applyAlignment="1">
      <alignment vertical="center"/>
    </xf>
    <xf numFmtId="15" fontId="5" fillId="0" borderId="6" xfId="2" applyNumberFormat="1" applyFont="1" applyBorder="1" applyAlignment="1">
      <alignment vertical="center"/>
    </xf>
    <xf numFmtId="0" fontId="5" fillId="0" borderId="8"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5" xfId="2" applyFont="1" applyBorder="1" applyAlignment="1">
      <alignment vertical="center"/>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vertical="center"/>
    </xf>
    <xf numFmtId="0" fontId="21" fillId="0" borderId="0" xfId="2" applyFont="1" applyAlignment="1">
      <alignment vertical="center"/>
    </xf>
    <xf numFmtId="0" fontId="2" fillId="0" borderId="0" xfId="2" applyFont="1" applyAlignment="1">
      <alignment vertical="center"/>
    </xf>
    <xf numFmtId="2" fontId="4" fillId="0" borderId="13" xfId="2" applyNumberFormat="1" applyFont="1" applyFill="1" applyBorder="1" applyAlignment="1">
      <alignment vertical="center"/>
    </xf>
    <xf numFmtId="0" fontId="5" fillId="3" borderId="13" xfId="2" applyFont="1" applyFill="1" applyBorder="1" applyAlignment="1">
      <alignment horizontal="left" vertical="center"/>
    </xf>
    <xf numFmtId="168" fontId="5" fillId="0" borderId="15" xfId="2" applyNumberFormat="1" applyFont="1" applyBorder="1" applyAlignment="1" applyProtection="1">
      <alignment horizontal="center" vertical="center"/>
      <protection locked="0"/>
    </xf>
    <xf numFmtId="168" fontId="10" fillId="0" borderId="15" xfId="2" applyNumberFormat="1" applyFont="1" applyBorder="1" applyAlignment="1" applyProtection="1">
      <alignment horizontal="center" vertical="center"/>
      <protection locked="0"/>
    </xf>
    <xf numFmtId="173" fontId="5" fillId="0" borderId="30" xfId="2" applyNumberFormat="1" applyFont="1" applyBorder="1" applyAlignment="1" applyProtection="1">
      <alignment horizontal="center" vertical="center"/>
      <protection locked="0"/>
    </xf>
    <xf numFmtId="0" fontId="5" fillId="3" borderId="3" xfId="2" quotePrefix="1" applyFont="1" applyFill="1" applyBorder="1" applyAlignment="1">
      <alignment vertical="center"/>
    </xf>
    <xf numFmtId="0" fontId="4" fillId="0" borderId="13" xfId="2" applyFont="1" applyFill="1" applyBorder="1" applyAlignment="1" applyProtection="1">
      <alignment vertical="center"/>
      <protection locked="0"/>
    </xf>
    <xf numFmtId="0" fontId="0" fillId="0" borderId="0" xfId="0"/>
    <xf numFmtId="0" fontId="5" fillId="3" borderId="3" xfId="2" applyFont="1" applyFill="1" applyBorder="1" applyAlignment="1">
      <alignment vertical="center"/>
    </xf>
    <xf numFmtId="2" fontId="4" fillId="7" borderId="13" xfId="3" applyNumberFormat="1" applyFont="1" applyFill="1" applyBorder="1" applyAlignment="1">
      <alignment horizontal="center" vertical="center"/>
    </xf>
    <xf numFmtId="0" fontId="5" fillId="3" borderId="3" xfId="2" applyNumberFormat="1" applyFont="1" applyFill="1" applyBorder="1" applyAlignment="1">
      <alignment vertical="center"/>
    </xf>
    <xf numFmtId="12" fontId="8" fillId="0" borderId="0" xfId="2" applyNumberFormat="1" applyFont="1" applyFill="1" applyBorder="1" applyAlignment="1">
      <alignment vertical="center"/>
    </xf>
    <xf numFmtId="0" fontId="5" fillId="3" borderId="3" xfId="2" applyFont="1" applyFill="1" applyBorder="1" applyAlignment="1">
      <alignment horizontal="left" vertical="center"/>
    </xf>
    <xf numFmtId="2" fontId="4" fillId="8" borderId="1" xfId="2" applyNumberFormat="1" applyFont="1" applyFill="1" applyBorder="1" applyAlignment="1">
      <alignment horizontal="center" vertical="center"/>
    </xf>
    <xf numFmtId="0" fontId="5" fillId="3" borderId="3" xfId="2" applyFont="1" applyFill="1" applyBorder="1" applyAlignment="1">
      <alignment vertical="center" wrapText="1"/>
    </xf>
    <xf numFmtId="0" fontId="4" fillId="0" borderId="1" xfId="2" applyFont="1" applyFill="1" applyBorder="1" applyAlignment="1" applyProtection="1">
      <alignment horizontal="center" vertical="center" wrapText="1"/>
      <protection locked="0"/>
    </xf>
    <xf numFmtId="0" fontId="2" fillId="3" borderId="3" xfId="2" applyFont="1" applyFill="1" applyBorder="1" applyAlignment="1" applyProtection="1">
      <alignment vertical="center"/>
      <protection locked="0"/>
    </xf>
    <xf numFmtId="0" fontId="4" fillId="8" borderId="3" xfId="2" applyFont="1" applyFill="1" applyBorder="1" applyAlignment="1" applyProtection="1">
      <alignment vertical="center"/>
      <protection locked="0"/>
    </xf>
    <xf numFmtId="0" fontId="2" fillId="8" borderId="13" xfId="2" applyFont="1" applyFill="1" applyBorder="1" applyAlignment="1" applyProtection="1">
      <alignment vertical="center"/>
      <protection locked="0"/>
    </xf>
    <xf numFmtId="172" fontId="5" fillId="0" borderId="14" xfId="2" applyNumberFormat="1" applyFont="1" applyBorder="1" applyAlignment="1" applyProtection="1">
      <alignment horizontal="center" vertical="center"/>
      <protection locked="0"/>
    </xf>
    <xf numFmtId="12" fontId="8" fillId="0" borderId="3" xfId="2" applyNumberFormat="1" applyFont="1" applyBorder="1" applyAlignment="1">
      <alignment vertical="center"/>
    </xf>
    <xf numFmtId="2" fontId="4" fillId="7" borderId="13" xfId="3" applyNumberFormat="1" applyFont="1" applyFill="1" applyBorder="1" applyAlignment="1">
      <alignment horizontal="right" vertical="center"/>
    </xf>
    <xf numFmtId="173" fontId="5" fillId="0" borderId="19" xfId="2" applyNumberFormat="1" applyFont="1" applyBorder="1" applyAlignment="1" applyProtection="1">
      <alignment horizontal="center" vertical="center"/>
      <protection locked="0"/>
    </xf>
    <xf numFmtId="173" fontId="5" fillId="0" borderId="14" xfId="2" applyNumberFormat="1" applyFont="1" applyBorder="1" applyAlignment="1" applyProtection="1">
      <alignment horizontal="center" vertical="center"/>
      <protection locked="0"/>
    </xf>
    <xf numFmtId="173" fontId="5" fillId="0" borderId="15" xfId="2" applyNumberFormat="1" applyFont="1" applyBorder="1" applyAlignment="1" applyProtection="1">
      <alignment horizontal="center" vertical="center"/>
      <protection locked="0"/>
    </xf>
    <xf numFmtId="49" fontId="5" fillId="0" borderId="15" xfId="2" applyNumberFormat="1" applyFont="1" applyBorder="1" applyAlignment="1" applyProtection="1">
      <alignment horizontal="center" vertical="center"/>
      <protection locked="0"/>
    </xf>
    <xf numFmtId="0" fontId="40" fillId="0" borderId="0" xfId="0" applyFont="1"/>
    <xf numFmtId="173" fontId="5" fillId="0" borderId="23" xfId="2" applyNumberFormat="1" applyFont="1" applyBorder="1" applyAlignment="1" applyProtection="1">
      <alignment vertical="center"/>
      <protection locked="0"/>
    </xf>
    <xf numFmtId="173" fontId="5" fillId="0" borderId="32" xfId="2" applyNumberFormat="1" applyFont="1" applyBorder="1" applyAlignment="1" applyProtection="1">
      <alignment vertical="center"/>
      <protection locked="0"/>
    </xf>
    <xf numFmtId="173" fontId="5" fillId="0" borderId="5" xfId="2" applyNumberFormat="1" applyFont="1" applyBorder="1" applyAlignment="1" applyProtection="1">
      <alignment horizontal="center" vertical="center"/>
      <protection locked="0"/>
    </xf>
    <xf numFmtId="173" fontId="5" fillId="0" borderId="21" xfId="2" applyNumberFormat="1" applyFont="1" applyBorder="1" applyAlignment="1" applyProtection="1">
      <alignment horizontal="center" vertical="center"/>
      <protection locked="0"/>
    </xf>
    <xf numFmtId="173" fontId="5" fillId="0" borderId="32" xfId="2" applyNumberFormat="1" applyFont="1" applyBorder="1" applyAlignment="1" applyProtection="1">
      <alignment horizontal="center" vertical="center"/>
      <protection locked="0"/>
    </xf>
    <xf numFmtId="1" fontId="5" fillId="0" borderId="14" xfId="2" applyNumberFormat="1" applyFont="1" applyBorder="1" applyAlignment="1" applyProtection="1">
      <alignment horizontal="center" vertical="center"/>
      <protection locked="0"/>
    </xf>
    <xf numFmtId="0" fontId="5" fillId="3" borderId="5" xfId="2" applyFont="1" applyFill="1" applyBorder="1" applyAlignment="1">
      <alignment vertical="center"/>
    </xf>
    <xf numFmtId="0" fontId="5" fillId="3" borderId="6" xfId="2" applyFont="1" applyFill="1" applyBorder="1" applyAlignment="1">
      <alignment vertical="center"/>
    </xf>
    <xf numFmtId="0" fontId="5" fillId="3" borderId="7" xfId="2" applyFont="1" applyFill="1" applyBorder="1" applyAlignment="1">
      <alignment vertical="center"/>
    </xf>
    <xf numFmtId="0" fontId="4" fillId="0" borderId="11" xfId="2" applyNumberFormat="1" applyFont="1" applyFill="1" applyBorder="1" applyAlignment="1" applyProtection="1">
      <alignment vertical="center" wrapText="1"/>
      <protection locked="0"/>
    </xf>
    <xf numFmtId="0" fontId="4" fillId="0" borderId="12" xfId="2" applyNumberFormat="1" applyFont="1" applyFill="1" applyBorder="1" applyAlignment="1" applyProtection="1">
      <alignment vertical="center" wrapText="1"/>
      <protection locked="0"/>
    </xf>
    <xf numFmtId="173" fontId="5" fillId="0" borderId="19" xfId="2" applyNumberFormat="1" applyFont="1" applyBorder="1" applyAlignment="1" applyProtection="1">
      <alignment vertical="center"/>
      <protection locked="0"/>
    </xf>
    <xf numFmtId="173" fontId="5" fillId="0" borderId="15" xfId="2" applyNumberFormat="1" applyFont="1" applyBorder="1" applyAlignment="1" applyProtection="1">
      <alignment vertical="center"/>
      <protection locked="0"/>
    </xf>
    <xf numFmtId="173" fontId="5" fillId="3" borderId="2" xfId="2" applyNumberFormat="1" applyFont="1" applyFill="1" applyBorder="1" applyAlignment="1">
      <alignment horizontal="center" vertical="center"/>
    </xf>
    <xf numFmtId="173" fontId="0" fillId="0" borderId="0" xfId="0" applyNumberFormat="1"/>
    <xf numFmtId="0" fontId="2" fillId="3" borderId="2" xfId="2" applyFont="1" applyFill="1" applyBorder="1" applyAlignment="1">
      <alignment horizontal="left" vertical="center"/>
    </xf>
    <xf numFmtId="0" fontId="2" fillId="3" borderId="1" xfId="2" applyFont="1" applyFill="1" applyBorder="1" applyAlignment="1">
      <alignment horizontal="left" vertical="center"/>
    </xf>
    <xf numFmtId="0" fontId="2" fillId="3" borderId="13" xfId="2" applyFont="1" applyFill="1" applyBorder="1" applyAlignment="1">
      <alignment horizontal="left" vertical="center"/>
    </xf>
    <xf numFmtId="0" fontId="2" fillId="3" borderId="2" xfId="2" applyFont="1" applyFill="1" applyBorder="1" applyAlignment="1" applyProtection="1">
      <alignment horizontal="left" vertical="center"/>
      <protection locked="0"/>
    </xf>
    <xf numFmtId="0" fontId="2" fillId="3" borderId="1" xfId="2" applyFont="1" applyFill="1" applyBorder="1" applyAlignment="1" applyProtection="1">
      <alignment horizontal="left" vertical="center"/>
      <protection locked="0"/>
    </xf>
    <xf numFmtId="0" fontId="2" fillId="3" borderId="13" xfId="2" applyFont="1" applyFill="1" applyBorder="1" applyAlignment="1" applyProtection="1">
      <alignment horizontal="left" vertical="center"/>
      <protection locked="0"/>
    </xf>
    <xf numFmtId="0" fontId="4" fillId="9" borderId="2" xfId="2" applyFont="1" applyFill="1" applyBorder="1" applyAlignment="1">
      <alignment horizontal="center" vertical="center"/>
    </xf>
    <xf numFmtId="0" fontId="4" fillId="9" borderId="1" xfId="2" applyFont="1" applyFill="1" applyBorder="1" applyAlignment="1">
      <alignment horizontal="center" vertical="center"/>
    </xf>
    <xf numFmtId="0" fontId="4" fillId="9" borderId="13" xfId="2" applyFont="1" applyFill="1" applyBorder="1" applyAlignment="1">
      <alignment horizontal="center" vertical="center"/>
    </xf>
    <xf numFmtId="0" fontId="4" fillId="3" borderId="2"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5" fillId="0" borderId="2" xfId="2" applyFont="1" applyFill="1" applyBorder="1" applyAlignment="1" applyProtection="1">
      <alignment horizontal="left" vertical="center" wrapText="1"/>
      <protection locked="0"/>
    </xf>
    <xf numFmtId="0" fontId="5" fillId="0" borderId="1" xfId="2" applyFont="1" applyFill="1" applyBorder="1" applyAlignment="1">
      <alignment horizontal="left" vertical="center" wrapText="1"/>
    </xf>
    <xf numFmtId="0" fontId="5" fillId="0" borderId="13" xfId="2" applyFont="1" applyFill="1" applyBorder="1" applyAlignment="1">
      <alignment horizontal="left" vertical="center" wrapText="1"/>
    </xf>
    <xf numFmtId="4" fontId="4" fillId="0" borderId="2" xfId="2" applyNumberFormat="1" applyFont="1" applyFill="1" applyBorder="1" applyAlignment="1">
      <alignment horizontal="center" vertical="center" wrapText="1"/>
    </xf>
    <xf numFmtId="4" fontId="4" fillId="0" borderId="13" xfId="2" applyNumberFormat="1" applyFont="1" applyFill="1" applyBorder="1" applyAlignment="1">
      <alignment horizontal="center" vertical="center" wrapText="1"/>
    </xf>
    <xf numFmtId="0" fontId="8" fillId="0" borderId="2" xfId="2" applyFont="1" applyBorder="1" applyAlignment="1">
      <alignment horizontal="center" vertical="center"/>
    </xf>
    <xf numFmtId="0" fontId="8" fillId="0" borderId="1" xfId="2" applyFont="1" applyBorder="1" applyAlignment="1">
      <alignment horizontal="center" vertical="center"/>
    </xf>
    <xf numFmtId="0" fontId="8" fillId="0" borderId="13" xfId="2" applyFont="1" applyBorder="1" applyAlignment="1">
      <alignment horizontal="center" vertical="center"/>
    </xf>
    <xf numFmtId="175" fontId="11" fillId="0" borderId="2" xfId="2" applyNumberFormat="1" applyFont="1" applyFill="1" applyBorder="1" applyAlignment="1" applyProtection="1">
      <alignment horizontal="center" vertical="center" wrapText="1"/>
      <protection locked="0"/>
    </xf>
    <xf numFmtId="175" fontId="11" fillId="0" borderId="13" xfId="2" applyNumberFormat="1" applyFont="1" applyFill="1" applyBorder="1" applyAlignment="1" applyProtection="1">
      <alignment horizontal="center" vertical="center" wrapText="1"/>
      <protection locked="0"/>
    </xf>
    <xf numFmtId="0" fontId="39" fillId="8" borderId="2" xfId="2" applyFont="1" applyFill="1" applyBorder="1" applyAlignment="1">
      <alignment horizontal="center" vertical="center"/>
    </xf>
    <xf numFmtId="0" fontId="39" fillId="8" borderId="13" xfId="2" applyFont="1" applyFill="1" applyBorder="1" applyAlignment="1">
      <alignment horizontal="center" vertical="center"/>
    </xf>
    <xf numFmtId="0" fontId="5" fillId="3" borderId="1" xfId="2" applyFont="1" applyFill="1" applyBorder="1" applyAlignment="1">
      <alignment horizontal="left" vertical="center"/>
    </xf>
    <xf numFmtId="0" fontId="5" fillId="3" borderId="13" xfId="2" applyFont="1" applyFill="1" applyBorder="1" applyAlignment="1">
      <alignment horizontal="left" vertical="center"/>
    </xf>
    <xf numFmtId="0" fontId="5" fillId="3" borderId="2" xfId="2" applyFont="1" applyFill="1" applyBorder="1" applyAlignment="1">
      <alignment horizontal="left" vertical="center"/>
    </xf>
    <xf numFmtId="2" fontId="4" fillId="0" borderId="2" xfId="2" applyNumberFormat="1" applyFont="1" applyFill="1" applyBorder="1" applyAlignment="1">
      <alignment horizontal="center" vertical="center"/>
    </xf>
    <xf numFmtId="2" fontId="4" fillId="0" borderId="13" xfId="2" applyNumberFormat="1" applyFont="1" applyFill="1" applyBorder="1" applyAlignment="1">
      <alignment horizontal="center" vertical="center"/>
    </xf>
    <xf numFmtId="0" fontId="4" fillId="0" borderId="2" xfId="2"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4" fillId="0" borderId="13" xfId="2" applyFont="1" applyFill="1" applyBorder="1" applyAlignment="1" applyProtection="1">
      <alignment horizontal="left" vertical="center"/>
      <protection locked="0"/>
    </xf>
    <xf numFmtId="0" fontId="4" fillId="0" borderId="2" xfId="2"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0" fontId="4" fillId="0" borderId="13" xfId="2" applyFont="1" applyFill="1" applyBorder="1" applyAlignment="1" applyProtection="1">
      <alignment horizontal="center" vertical="center"/>
      <protection locked="0"/>
    </xf>
    <xf numFmtId="0" fontId="10" fillId="9" borderId="2" xfId="2" applyFont="1" applyFill="1" applyBorder="1" applyAlignment="1">
      <alignment horizontal="center" vertical="center"/>
    </xf>
    <xf numFmtId="0" fontId="10" fillId="9" borderId="1" xfId="2" applyFont="1" applyFill="1" applyBorder="1" applyAlignment="1">
      <alignment horizontal="center" vertical="center"/>
    </xf>
    <xf numFmtId="0" fontId="10" fillId="9" borderId="13" xfId="2" applyFont="1" applyFill="1" applyBorder="1" applyAlignment="1">
      <alignment horizontal="center" vertical="center"/>
    </xf>
    <xf numFmtId="0" fontId="5" fillId="9" borderId="2" xfId="2" applyFont="1" applyFill="1" applyBorder="1" applyAlignment="1">
      <alignment horizontal="center" vertical="center"/>
    </xf>
    <xf numFmtId="0" fontId="5" fillId="9" borderId="1" xfId="2" applyFont="1" applyFill="1" applyBorder="1" applyAlignment="1">
      <alignment horizontal="center" vertical="center"/>
    </xf>
    <xf numFmtId="0" fontId="5" fillId="9" borderId="13" xfId="2" applyFont="1" applyFill="1" applyBorder="1" applyAlignment="1">
      <alignment horizontal="center" vertical="center"/>
    </xf>
    <xf numFmtId="0" fontId="5" fillId="9" borderId="2" xfId="2" applyFont="1" applyFill="1" applyBorder="1" applyAlignment="1" applyProtection="1">
      <alignment horizontal="center" vertical="top" wrapText="1"/>
      <protection locked="0"/>
    </xf>
    <xf numFmtId="0" fontId="5" fillId="9" borderId="1" xfId="2" applyFont="1" applyFill="1" applyBorder="1" applyAlignment="1" applyProtection="1">
      <alignment horizontal="center" vertical="top" wrapText="1"/>
      <protection locked="0"/>
    </xf>
    <xf numFmtId="0" fontId="5" fillId="9" borderId="13" xfId="2" applyFont="1" applyFill="1" applyBorder="1" applyAlignment="1" applyProtection="1">
      <alignment horizontal="center" vertical="top" wrapText="1"/>
      <protection locked="0"/>
    </xf>
    <xf numFmtId="0" fontId="5" fillId="0" borderId="14" xfId="2" applyNumberFormat="1" applyFont="1" applyFill="1" applyBorder="1" applyAlignment="1" applyProtection="1">
      <alignment horizontal="left" vertical="top" wrapText="1" shrinkToFit="1" readingOrder="1"/>
      <protection locked="0"/>
    </xf>
    <xf numFmtId="0" fontId="5" fillId="0" borderId="20" xfId="2" applyNumberFormat="1" applyFont="1" applyFill="1" applyBorder="1" applyAlignment="1" applyProtection="1">
      <alignment horizontal="left" vertical="top" wrapText="1" shrinkToFit="1" readingOrder="1"/>
      <protection locked="0"/>
    </xf>
    <xf numFmtId="0" fontId="5" fillId="0" borderId="15" xfId="2" applyNumberFormat="1" applyFont="1" applyFill="1" applyBorder="1" applyAlignment="1" applyProtection="1">
      <alignment horizontal="left" vertical="top" wrapText="1" shrinkToFit="1" readingOrder="1"/>
      <protection locked="0"/>
    </xf>
    <xf numFmtId="0" fontId="5" fillId="3" borderId="2"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13" xfId="2" applyFont="1" applyFill="1" applyBorder="1" applyAlignment="1">
      <alignment horizontal="center" vertical="center"/>
    </xf>
    <xf numFmtId="12" fontId="4" fillId="0" borderId="2" xfId="2" applyNumberFormat="1" applyFont="1" applyBorder="1" applyAlignment="1">
      <alignment horizontal="center" vertical="center"/>
    </xf>
    <xf numFmtId="12" fontId="4" fillId="0" borderId="13" xfId="2" applyNumberFormat="1" applyFont="1" applyBorder="1" applyAlignment="1">
      <alignment horizontal="center" vertical="center"/>
    </xf>
    <xf numFmtId="3" fontId="4" fillId="0" borderId="2" xfId="2" applyNumberFormat="1" applyFont="1" applyFill="1" applyBorder="1" applyAlignment="1" applyProtection="1">
      <alignment horizontal="center" vertical="center"/>
      <protection locked="0"/>
    </xf>
    <xf numFmtId="3" fontId="4" fillId="0" borderId="13" xfId="2" applyNumberFormat="1" applyFont="1" applyFill="1" applyBorder="1" applyAlignment="1" applyProtection="1">
      <alignment horizontal="center" vertical="center"/>
      <protection locked="0"/>
    </xf>
    <xf numFmtId="0" fontId="3" fillId="3" borderId="2"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3" xfId="2" applyFont="1" applyFill="1" applyBorder="1" applyAlignment="1">
      <alignment horizontal="center" vertical="center"/>
    </xf>
    <xf numFmtId="4" fontId="5" fillId="0" borderId="14" xfId="2" applyNumberFormat="1" applyFont="1" applyFill="1" applyBorder="1" applyAlignment="1" applyProtection="1">
      <alignment horizontal="center" vertical="center"/>
      <protection locked="0"/>
    </xf>
    <xf numFmtId="4" fontId="5" fillId="0" borderId="20" xfId="2" applyNumberFormat="1" applyFont="1" applyFill="1" applyBorder="1" applyAlignment="1" applyProtection="1">
      <alignment horizontal="center" vertical="center"/>
      <protection locked="0"/>
    </xf>
    <xf numFmtId="4" fontId="5" fillId="0" borderId="15" xfId="2" applyNumberFormat="1" applyFont="1" applyFill="1" applyBorder="1" applyAlignment="1" applyProtection="1">
      <alignment horizontal="center" vertical="center"/>
      <protection locked="0"/>
    </xf>
    <xf numFmtId="3" fontId="5" fillId="0" borderId="20" xfId="2" applyNumberFormat="1" applyFont="1" applyFill="1" applyBorder="1" applyAlignment="1" applyProtection="1">
      <alignment horizontal="center" vertical="center"/>
      <protection locked="0"/>
    </xf>
    <xf numFmtId="3" fontId="5" fillId="0" borderId="15" xfId="2" applyNumberFormat="1" applyFont="1" applyFill="1" applyBorder="1" applyAlignment="1" applyProtection="1">
      <alignment horizontal="center" vertical="center"/>
      <protection locked="0"/>
    </xf>
    <xf numFmtId="2" fontId="5" fillId="0" borderId="1" xfId="2" applyNumberFormat="1" applyFont="1" applyFill="1" applyBorder="1" applyAlignment="1" applyProtection="1">
      <alignment horizontal="center" vertical="center"/>
      <protection locked="0"/>
    </xf>
    <xf numFmtId="2" fontId="5" fillId="0" borderId="13" xfId="2" applyNumberFormat="1"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13" xfId="2" applyFont="1" applyFill="1" applyBorder="1" applyAlignment="1" applyProtection="1">
      <alignment horizontal="center" vertical="center"/>
      <protection locked="0"/>
    </xf>
    <xf numFmtId="2" fontId="19" fillId="0" borderId="2" xfId="2" applyNumberFormat="1" applyFont="1" applyFill="1" applyBorder="1" applyAlignment="1">
      <alignment horizontal="center" vertical="center"/>
    </xf>
    <xf numFmtId="2" fontId="19" fillId="0" borderId="13" xfId="2" applyNumberFormat="1" applyFont="1" applyFill="1" applyBorder="1" applyAlignment="1">
      <alignment horizontal="center" vertical="center"/>
    </xf>
    <xf numFmtId="0" fontId="39" fillId="3" borderId="5" xfId="2" applyFont="1" applyFill="1" applyBorder="1" applyAlignment="1">
      <alignment horizontal="center" vertical="center" wrapText="1"/>
    </xf>
    <xf numFmtId="0" fontId="39" fillId="3" borderId="7" xfId="2" applyFont="1" applyFill="1" applyBorder="1" applyAlignment="1">
      <alignment horizontal="center" vertical="center" wrapText="1"/>
    </xf>
    <xf numFmtId="0" fontId="39" fillId="3" borderId="8" xfId="2" applyFont="1" applyFill="1" applyBorder="1" applyAlignment="1">
      <alignment horizontal="center" vertical="center" wrapText="1"/>
    </xf>
    <xf numFmtId="0" fontId="39" fillId="3" borderId="9" xfId="2" applyFont="1" applyFill="1" applyBorder="1" applyAlignment="1">
      <alignment horizontal="center" vertical="center" wrapText="1"/>
    </xf>
    <xf numFmtId="0" fontId="39" fillId="3" borderId="10" xfId="2" applyFont="1" applyFill="1" applyBorder="1" applyAlignment="1">
      <alignment horizontal="center" vertical="center" wrapText="1"/>
    </xf>
    <xf numFmtId="0" fontId="39" fillId="3" borderId="12"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13" xfId="2" applyFont="1" applyBorder="1" applyAlignment="1">
      <alignment horizontal="center" vertical="center"/>
    </xf>
    <xf numFmtId="0" fontId="4" fillId="0" borderId="1" xfId="2"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8" fillId="3" borderId="2"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 xfId="2" applyFont="1" applyFill="1" applyBorder="1" applyAlignment="1">
      <alignment horizontal="center" vertical="center"/>
    </xf>
    <xf numFmtId="2" fontId="19" fillId="0" borderId="2"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xf>
    <xf numFmtId="2" fontId="19" fillId="0" borderId="13" xfId="0" applyNumberFormat="1" applyFont="1" applyFill="1" applyBorder="1" applyAlignment="1">
      <alignment horizontal="center" vertical="center"/>
    </xf>
    <xf numFmtId="2" fontId="19" fillId="0" borderId="3" xfId="2" applyNumberFormat="1" applyFont="1" applyFill="1" applyBorder="1" applyAlignment="1">
      <alignment horizontal="center" vertical="center"/>
    </xf>
    <xf numFmtId="2" fontId="19" fillId="0" borderId="1" xfId="2" applyNumberFormat="1" applyFont="1" applyFill="1" applyBorder="1" applyAlignment="1">
      <alignment horizontal="center" vertical="center"/>
    </xf>
    <xf numFmtId="0" fontId="5" fillId="3" borderId="5"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3" borderId="5"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10" xfId="2" applyFont="1" applyFill="1" applyBorder="1" applyAlignment="1">
      <alignment horizontal="center" vertical="center"/>
    </xf>
    <xf numFmtId="0" fontId="5" fillId="3" borderId="11" xfId="2" applyFont="1" applyFill="1" applyBorder="1" applyAlignment="1">
      <alignment horizontal="center" vertical="center"/>
    </xf>
    <xf numFmtId="0" fontId="4" fillId="0" borderId="2" xfId="2" applyFont="1" applyFill="1" applyBorder="1" applyAlignment="1" applyProtection="1">
      <alignment vertical="center" wrapText="1"/>
      <protection locked="0"/>
    </xf>
    <xf numFmtId="0" fontId="4" fillId="0" borderId="1" xfId="2" applyFont="1" applyFill="1" applyBorder="1" applyAlignment="1" applyProtection="1">
      <alignment vertical="center" wrapText="1"/>
      <protection locked="0"/>
    </xf>
    <xf numFmtId="0" fontId="4" fillId="0" borderId="13" xfId="2" applyFont="1" applyFill="1" applyBorder="1" applyAlignment="1" applyProtection="1">
      <alignment vertical="center" wrapText="1"/>
      <protection locked="0"/>
    </xf>
    <xf numFmtId="0" fontId="4" fillId="7" borderId="1" xfId="2" applyFont="1" applyFill="1" applyBorder="1" applyAlignment="1" applyProtection="1">
      <alignment horizontal="center" vertical="center"/>
      <protection locked="0"/>
    </xf>
    <xf numFmtId="0" fontId="4" fillId="7" borderId="13" xfId="2" applyFont="1" applyFill="1" applyBorder="1" applyAlignment="1" applyProtection="1">
      <alignment horizontal="center" vertical="center"/>
      <protection locked="0"/>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7" xfId="2" applyFont="1" applyFill="1" applyBorder="1" applyAlignment="1">
      <alignment horizontal="center" vertical="center"/>
    </xf>
    <xf numFmtId="0" fontId="33" fillId="3" borderId="10" xfId="2" applyFont="1" applyFill="1" applyBorder="1" applyAlignment="1">
      <alignment horizontal="center" vertical="center"/>
    </xf>
    <xf numFmtId="0" fontId="33" fillId="3" borderId="11" xfId="2" applyFont="1" applyFill="1" applyBorder="1" applyAlignment="1">
      <alignment horizontal="center" vertical="center"/>
    </xf>
    <xf numFmtId="0" fontId="33" fillId="3" borderId="12" xfId="2" applyFont="1" applyFill="1" applyBorder="1" applyAlignment="1">
      <alignment horizontal="center" vertical="center"/>
    </xf>
    <xf numFmtId="15" fontId="9" fillId="0" borderId="1" xfId="2" applyNumberFormat="1" applyFont="1" applyBorder="1" applyAlignment="1">
      <alignment horizontal="left" vertical="center"/>
    </xf>
    <xf numFmtId="15" fontId="9" fillId="0" borderId="13" xfId="2" applyNumberFormat="1" applyFont="1" applyBorder="1" applyAlignment="1">
      <alignment horizontal="left" vertical="center"/>
    </xf>
    <xf numFmtId="170" fontId="4" fillId="7" borderId="1" xfId="2" applyNumberFormat="1" applyFont="1" applyFill="1" applyBorder="1" applyAlignment="1" applyProtection="1">
      <alignment horizontal="center" vertical="center"/>
      <protection locked="0"/>
    </xf>
    <xf numFmtId="170" fontId="4" fillId="7" borderId="13" xfId="2" applyNumberFormat="1" applyFont="1" applyFill="1" applyBorder="1" applyAlignment="1" applyProtection="1">
      <alignment horizontal="center" vertical="center"/>
      <protection locked="0"/>
    </xf>
    <xf numFmtId="0" fontId="37" fillId="0" borderId="2" xfId="1" applyFont="1" applyFill="1" applyBorder="1" applyAlignment="1">
      <alignment horizontal="center" vertical="center"/>
    </xf>
    <xf numFmtId="0" fontId="37" fillId="0" borderId="13" xfId="1" applyFont="1" applyFill="1" applyBorder="1" applyAlignment="1">
      <alignment horizontal="center" vertical="center"/>
    </xf>
    <xf numFmtId="0" fontId="38" fillId="7" borderId="2" xfId="2" applyFont="1" applyFill="1" applyBorder="1" applyAlignment="1">
      <alignment horizontal="center" vertical="center"/>
    </xf>
    <xf numFmtId="0" fontId="38" fillId="7" borderId="13" xfId="2" applyFont="1" applyFill="1" applyBorder="1" applyAlignment="1">
      <alignment horizontal="center" vertical="center"/>
    </xf>
    <xf numFmtId="170" fontId="4" fillId="7" borderId="2" xfId="2" applyNumberFormat="1" applyFont="1" applyFill="1" applyBorder="1" applyAlignment="1" applyProtection="1">
      <alignment horizontal="center" vertical="center"/>
      <protection locked="0"/>
    </xf>
    <xf numFmtId="207" fontId="4" fillId="7" borderId="2" xfId="3" applyNumberFormat="1" applyFont="1" applyFill="1" applyBorder="1" applyAlignment="1">
      <alignment horizontal="center" vertical="center"/>
    </xf>
    <xf numFmtId="207" fontId="4" fillId="7" borderId="13" xfId="3" applyNumberFormat="1" applyFont="1" applyFill="1" applyBorder="1" applyAlignment="1">
      <alignment horizontal="center" vertical="center"/>
    </xf>
    <xf numFmtId="171" fontId="5" fillId="3" borderId="2" xfId="2" applyNumberFormat="1" applyFont="1" applyFill="1" applyBorder="1" applyAlignment="1">
      <alignment horizontal="left" vertical="center"/>
    </xf>
    <xf numFmtId="171" fontId="5" fillId="3" borderId="13" xfId="2" applyNumberFormat="1" applyFont="1" applyFill="1" applyBorder="1" applyAlignment="1">
      <alignment horizontal="left" vertical="center"/>
    </xf>
    <xf numFmtId="2" fontId="4" fillId="0" borderId="1" xfId="2" applyNumberFormat="1" applyFont="1" applyFill="1" applyBorder="1" applyAlignment="1">
      <alignment horizontal="center" vertical="center"/>
    </xf>
    <xf numFmtId="2" fontId="4" fillId="7" borderId="1" xfId="2" applyNumberFormat="1" applyFont="1" applyFill="1" applyBorder="1" applyAlignment="1">
      <alignment horizontal="center" vertical="center"/>
    </xf>
    <xf numFmtId="2" fontId="4" fillId="7" borderId="13" xfId="2" applyNumberFormat="1" applyFont="1" applyFill="1" applyBorder="1" applyAlignment="1">
      <alignment horizontal="center" vertical="center"/>
    </xf>
    <xf numFmtId="171" fontId="5" fillId="3" borderId="1" xfId="2" applyNumberFormat="1" applyFont="1" applyFill="1" applyBorder="1" applyAlignment="1">
      <alignment horizontal="left" vertical="center"/>
    </xf>
    <xf numFmtId="1" fontId="4" fillId="0" borderId="1" xfId="2" applyNumberFormat="1" applyFont="1" applyFill="1" applyBorder="1" applyAlignment="1">
      <alignment horizontal="center" vertical="center"/>
    </xf>
    <xf numFmtId="1" fontId="4" fillId="0" borderId="13" xfId="2" applyNumberFormat="1" applyFont="1" applyFill="1" applyBorder="1" applyAlignment="1">
      <alignment horizontal="center" vertical="center"/>
    </xf>
    <xf numFmtId="170" fontId="4" fillId="0" borderId="2" xfId="2" applyNumberFormat="1" applyFont="1" applyFill="1" applyBorder="1" applyAlignment="1">
      <alignment horizontal="center" vertical="center"/>
    </xf>
    <xf numFmtId="170" fontId="4" fillId="0" borderId="1" xfId="2" applyNumberFormat="1" applyFont="1" applyFill="1" applyBorder="1" applyAlignment="1">
      <alignment horizontal="center" vertical="center"/>
    </xf>
    <xf numFmtId="170" fontId="4" fillId="0" borderId="13" xfId="2" applyNumberFormat="1" applyFont="1" applyFill="1" applyBorder="1" applyAlignment="1">
      <alignment horizontal="center" vertical="center"/>
    </xf>
    <xf numFmtId="0" fontId="5" fillId="8" borderId="2" xfId="2" applyFont="1" applyFill="1" applyBorder="1" applyAlignment="1">
      <alignment horizontal="center" vertical="center"/>
    </xf>
    <xf numFmtId="0" fontId="5" fillId="8" borderId="13" xfId="2" applyFont="1" applyFill="1" applyBorder="1" applyAlignment="1">
      <alignment horizontal="center" vertical="center"/>
    </xf>
    <xf numFmtId="0" fontId="4" fillId="9" borderId="2" xfId="2" applyFont="1" applyFill="1" applyBorder="1" applyAlignment="1">
      <alignment vertical="center" wrapText="1"/>
    </xf>
    <xf numFmtId="0" fontId="4" fillId="9" borderId="1" xfId="2" applyFont="1" applyFill="1" applyBorder="1" applyAlignment="1">
      <alignment vertical="center" wrapText="1"/>
    </xf>
    <xf numFmtId="0" fontId="4" fillId="9" borderId="13" xfId="2" applyFont="1" applyFill="1" applyBorder="1" applyAlignment="1">
      <alignment vertical="center" wrapText="1"/>
    </xf>
    <xf numFmtId="0" fontId="5" fillId="0" borderId="5"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3" xfId="2" applyFont="1" applyFill="1" applyBorder="1" applyAlignment="1">
      <alignment horizontal="center" vertical="center"/>
    </xf>
    <xf numFmtId="49" fontId="4" fillId="0" borderId="2" xfId="2" applyNumberFormat="1" applyFont="1" applyFill="1" applyBorder="1" applyAlignment="1" applyProtection="1">
      <alignment horizontal="center" vertical="center"/>
      <protection locked="0"/>
    </xf>
    <xf numFmtId="49" fontId="4" fillId="0" borderId="13" xfId="2" applyNumberFormat="1"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4" fillId="0" borderId="2" xfId="2"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wrapText="1"/>
      <protection locked="0"/>
    </xf>
    <xf numFmtId="0" fontId="8" fillId="0" borderId="2"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13" xfId="2" applyFont="1" applyFill="1" applyBorder="1" applyAlignment="1">
      <alignment horizontal="center" vertical="center"/>
    </xf>
    <xf numFmtId="0" fontId="5" fillId="3" borderId="1" xfId="2" applyFont="1" applyFill="1" applyBorder="1" applyAlignment="1">
      <alignment horizontal="left" vertical="center" wrapText="1"/>
    </xf>
    <xf numFmtId="0" fontId="5" fillId="3" borderId="13" xfId="2" applyFont="1" applyFill="1" applyBorder="1" applyAlignment="1">
      <alignment horizontal="left" vertical="center" wrapText="1"/>
    </xf>
    <xf numFmtId="0" fontId="4" fillId="8" borderId="2" xfId="2" applyFont="1" applyFill="1" applyBorder="1" applyAlignment="1">
      <alignment horizontal="center" vertical="center"/>
    </xf>
    <xf numFmtId="0" fontId="4" fillId="8" borderId="13" xfId="2" applyFont="1" applyFill="1" applyBorder="1" applyAlignment="1">
      <alignment horizontal="center" vertical="center"/>
    </xf>
    <xf numFmtId="0" fontId="2" fillId="8" borderId="1" xfId="2" applyFont="1" applyFill="1" applyBorder="1" applyAlignment="1" applyProtection="1">
      <alignment horizontal="left" vertical="center"/>
      <protection locked="0"/>
    </xf>
    <xf numFmtId="0" fontId="5" fillId="9" borderId="2" xfId="2" applyFont="1" applyFill="1" applyBorder="1" applyAlignment="1">
      <alignment vertical="center" wrapText="1"/>
    </xf>
    <xf numFmtId="0" fontId="5" fillId="9" borderId="1" xfId="2" applyFont="1" applyFill="1" applyBorder="1" applyAlignment="1">
      <alignment vertical="center" wrapText="1"/>
    </xf>
    <xf numFmtId="0" fontId="5" fillId="9" borderId="13" xfId="2" applyFont="1" applyFill="1" applyBorder="1" applyAlignment="1">
      <alignment vertical="center" wrapText="1"/>
    </xf>
    <xf numFmtId="0" fontId="13" fillId="9" borderId="2" xfId="4" applyFont="1" applyFill="1" applyBorder="1" applyAlignment="1" applyProtection="1">
      <alignment horizontal="left" vertical="center" wrapText="1"/>
    </xf>
    <xf numFmtId="0" fontId="13" fillId="9" borderId="1" xfId="4" applyFont="1" applyFill="1" applyBorder="1" applyAlignment="1" applyProtection="1">
      <alignment horizontal="left" vertical="center" wrapText="1"/>
    </xf>
    <xf numFmtId="0" fontId="13" fillId="9" borderId="13" xfId="4" applyFont="1" applyFill="1" applyBorder="1" applyAlignment="1" applyProtection="1">
      <alignment horizontal="left" vertical="center" wrapText="1"/>
    </xf>
    <xf numFmtId="0" fontId="39" fillId="3" borderId="0" xfId="2" applyFont="1" applyFill="1" applyBorder="1" applyAlignment="1">
      <alignment horizontal="center" vertical="center" wrapText="1"/>
    </xf>
    <xf numFmtId="0" fontId="5" fillId="3" borderId="2" xfId="2" applyFont="1" applyFill="1" applyBorder="1" applyAlignment="1" applyProtection="1">
      <alignment horizontal="center" vertical="center" wrapText="1"/>
    </xf>
    <xf numFmtId="0" fontId="5" fillId="3" borderId="13" xfId="2" applyFont="1" applyFill="1" applyBorder="1" applyAlignment="1" applyProtection="1">
      <alignment horizontal="center" vertical="center" wrapText="1"/>
    </xf>
    <xf numFmtId="171" fontId="14" fillId="0" borderId="2" xfId="2" applyNumberFormat="1" applyFont="1" applyFill="1" applyBorder="1" applyAlignment="1">
      <alignment horizontal="center" vertical="center"/>
    </xf>
    <xf numFmtId="171" fontId="14" fillId="0" borderId="13" xfId="2" applyNumberFormat="1" applyFont="1" applyFill="1" applyBorder="1" applyAlignment="1">
      <alignment horizontal="center" vertical="center"/>
    </xf>
    <xf numFmtId="2" fontId="4" fillId="0" borderId="2" xfId="2" applyNumberFormat="1" applyFont="1" applyFill="1" applyBorder="1" applyAlignment="1" applyProtection="1">
      <alignment horizontal="center" vertical="center"/>
      <protection locked="0"/>
    </xf>
    <xf numFmtId="2" fontId="4" fillId="0" borderId="1" xfId="2" applyNumberFormat="1" applyFont="1" applyFill="1" applyBorder="1" applyAlignment="1" applyProtection="1">
      <alignment horizontal="center" vertical="center"/>
      <protection locked="0"/>
    </xf>
    <xf numFmtId="2" fontId="4" fillId="0" borderId="13" xfId="2" applyNumberFormat="1" applyFont="1" applyFill="1" applyBorder="1" applyAlignment="1" applyProtection="1">
      <alignment horizontal="center" vertical="center"/>
      <protection locked="0"/>
    </xf>
    <xf numFmtId="171" fontId="4" fillId="0" borderId="5" xfId="2" applyNumberFormat="1" applyFont="1" applyFill="1" applyBorder="1" applyAlignment="1" applyProtection="1">
      <alignment horizontal="center" vertical="center"/>
      <protection locked="0"/>
    </xf>
    <xf numFmtId="171" fontId="4" fillId="0" borderId="6" xfId="2" applyNumberFormat="1" applyFont="1" applyFill="1" applyBorder="1" applyAlignment="1" applyProtection="1">
      <alignment horizontal="center" vertical="center"/>
      <protection locked="0"/>
    </xf>
    <xf numFmtId="171" fontId="4" fillId="0" borderId="7" xfId="2" applyNumberFormat="1" applyFont="1" applyFill="1" applyBorder="1" applyAlignment="1" applyProtection="1">
      <alignment horizontal="center" vertical="center"/>
      <protection locked="0"/>
    </xf>
    <xf numFmtId="169" fontId="4" fillId="0" borderId="2" xfId="2" applyNumberFormat="1" applyFont="1" applyFill="1" applyBorder="1" applyAlignment="1" applyProtection="1">
      <alignment horizontal="center" vertical="center"/>
      <protection locked="0"/>
    </xf>
    <xf numFmtId="0" fontId="5" fillId="0" borderId="1" xfId="2" applyFont="1" applyFill="1" applyBorder="1"/>
    <xf numFmtId="0" fontId="5" fillId="0" borderId="13" xfId="2" applyFont="1" applyFill="1" applyBorder="1"/>
    <xf numFmtId="49" fontId="5" fillId="0" borderId="1" xfId="2" applyNumberFormat="1" applyFont="1" applyFill="1" applyBorder="1"/>
    <xf numFmtId="49" fontId="5" fillId="0" borderId="13" xfId="2" applyNumberFormat="1" applyFont="1" applyFill="1" applyBorder="1"/>
    <xf numFmtId="0" fontId="5" fillId="3" borderId="1" xfId="2" applyFont="1" applyFill="1" applyBorder="1"/>
    <xf numFmtId="0" fontId="5" fillId="3" borderId="13" xfId="2" applyFont="1" applyFill="1" applyBorder="1"/>
    <xf numFmtId="0" fontId="39" fillId="4" borderId="5" xfId="2" applyFont="1" applyFill="1" applyBorder="1" applyAlignment="1">
      <alignment horizontal="center" vertical="center"/>
    </xf>
    <xf numFmtId="0" fontId="39" fillId="4" borderId="7" xfId="2" applyFont="1" applyFill="1" applyBorder="1" applyAlignment="1">
      <alignment horizontal="center" vertical="center"/>
    </xf>
    <xf numFmtId="0" fontId="39" fillId="4" borderId="8" xfId="2" applyFont="1" applyFill="1" applyBorder="1" applyAlignment="1">
      <alignment horizontal="center" vertical="center"/>
    </xf>
    <xf numFmtId="0" fontId="39" fillId="4" borderId="9" xfId="2" applyFont="1" applyFill="1" applyBorder="1" applyAlignment="1">
      <alignment horizontal="center" vertical="center"/>
    </xf>
    <xf numFmtId="0" fontId="39" fillId="4" borderId="10" xfId="2" applyFont="1" applyFill="1" applyBorder="1" applyAlignment="1">
      <alignment horizontal="center" vertical="center"/>
    </xf>
    <xf numFmtId="0" fontId="39" fillId="4" borderId="12" xfId="2" applyFont="1" applyFill="1" applyBorder="1" applyAlignment="1">
      <alignment horizontal="center" vertical="center"/>
    </xf>
    <xf numFmtId="0" fontId="5" fillId="0" borderId="17" xfId="2" applyFont="1" applyBorder="1" applyAlignment="1">
      <alignment horizontal="center" vertical="center"/>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4" fillId="0" borderId="2"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3" xfId="2" applyFont="1" applyFill="1" applyBorder="1" applyAlignment="1">
      <alignment horizontal="center" vertical="center"/>
    </xf>
    <xf numFmtId="169" fontId="5" fillId="0" borderId="1" xfId="2" applyNumberFormat="1" applyFont="1" applyFill="1" applyBorder="1" applyAlignment="1">
      <alignment horizontal="center" vertical="center"/>
    </xf>
    <xf numFmtId="3" fontId="4" fillId="0" borderId="1" xfId="2" applyNumberFormat="1" applyFont="1" applyFill="1" applyBorder="1" applyAlignment="1" applyProtection="1">
      <alignment horizontal="center" vertical="center"/>
      <protection locked="0"/>
    </xf>
    <xf numFmtId="3" fontId="15" fillId="0" borderId="2" xfId="2" applyNumberFormat="1" applyFont="1" applyFill="1" applyBorder="1" applyAlignment="1" applyProtection="1">
      <alignment horizontal="center" vertical="center"/>
      <protection locked="0"/>
    </xf>
    <xf numFmtId="3" fontId="15" fillId="0" borderId="13" xfId="2" applyNumberFormat="1" applyFont="1" applyFill="1" applyBorder="1" applyAlignment="1" applyProtection="1">
      <alignment horizontal="center" vertical="center"/>
      <protection locked="0"/>
    </xf>
    <xf numFmtId="0" fontId="5" fillId="3" borderId="1" xfId="2" applyFont="1" applyFill="1" applyBorder="1" applyAlignment="1">
      <alignment horizontal="center" vertical="center" wrapText="1"/>
    </xf>
    <xf numFmtId="0" fontId="5" fillId="0" borderId="17" xfId="2" applyFont="1" applyFill="1" applyBorder="1" applyAlignment="1">
      <alignment horizontal="center" vertical="center"/>
    </xf>
    <xf numFmtId="0" fontId="5" fillId="0" borderId="19" xfId="2" applyFont="1" applyFill="1" applyBorder="1" applyAlignment="1">
      <alignment horizontal="center" vertical="center"/>
    </xf>
    <xf numFmtId="0" fontId="4" fillId="0" borderId="21" xfId="2" applyFont="1" applyFill="1" applyBorder="1" applyAlignment="1" applyProtection="1">
      <alignment horizontal="center" vertical="center"/>
      <protection locked="0"/>
    </xf>
    <xf numFmtId="0" fontId="4" fillId="0" borderId="23" xfId="2" applyFont="1" applyFill="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0" borderId="22" xfId="2" applyFont="1" applyFill="1" applyBorder="1" applyAlignment="1" applyProtection="1">
      <alignment horizontal="center" vertical="center"/>
      <protection locked="0"/>
    </xf>
    <xf numFmtId="1" fontId="4" fillId="0" borderId="2" xfId="2" quotePrefix="1" applyNumberFormat="1" applyFont="1" applyFill="1" applyBorder="1" applyAlignment="1" applyProtection="1">
      <alignment horizontal="center" vertical="center"/>
      <protection locked="0"/>
    </xf>
    <xf numFmtId="1" fontId="4" fillId="0" borderId="13" xfId="2" quotePrefix="1" applyNumberFormat="1" applyFont="1" applyFill="1" applyBorder="1" applyAlignment="1" applyProtection="1">
      <alignment horizontal="center" vertical="center"/>
      <protection locked="0"/>
    </xf>
    <xf numFmtId="49" fontId="4" fillId="0" borderId="1" xfId="2" applyNumberFormat="1" applyFont="1" applyFill="1" applyBorder="1" applyAlignment="1" applyProtection="1">
      <alignment horizontal="center" vertical="center"/>
      <protection locked="0"/>
    </xf>
    <xf numFmtId="171" fontId="4" fillId="0" borderId="2" xfId="2" applyNumberFormat="1" applyFont="1" applyFill="1" applyBorder="1" applyAlignment="1" applyProtection="1">
      <alignment horizontal="center" vertical="center"/>
      <protection locked="0"/>
    </xf>
    <xf numFmtId="0" fontId="4" fillId="0" borderId="5" xfId="2" applyNumberFormat="1" applyFont="1" applyFill="1" applyBorder="1" applyAlignment="1" applyProtection="1">
      <alignment horizontal="left" vertical="center" wrapText="1"/>
      <protection locked="0"/>
    </xf>
    <xf numFmtId="0" fontId="4" fillId="0" borderId="6" xfId="2" applyNumberFormat="1" applyFont="1" applyFill="1" applyBorder="1" applyAlignment="1" applyProtection="1">
      <alignment horizontal="left" vertical="center" wrapText="1"/>
      <protection locked="0"/>
    </xf>
    <xf numFmtId="0" fontId="4" fillId="0" borderId="7" xfId="2" applyNumberFormat="1" applyFont="1" applyFill="1" applyBorder="1" applyAlignment="1" applyProtection="1">
      <alignment horizontal="left" vertical="center" wrapText="1"/>
      <protection locked="0"/>
    </xf>
    <xf numFmtId="0" fontId="4" fillId="0" borderId="10" xfId="2" applyNumberFormat="1" applyFont="1" applyFill="1" applyBorder="1" applyAlignment="1" applyProtection="1">
      <alignment horizontal="left" vertical="center" wrapText="1"/>
      <protection locked="0"/>
    </xf>
    <xf numFmtId="0" fontId="4" fillId="0" borderId="11" xfId="2" applyNumberFormat="1" applyFont="1" applyFill="1" applyBorder="1" applyAlignment="1" applyProtection="1">
      <alignment horizontal="left" vertical="center" wrapText="1"/>
      <protection locked="0"/>
    </xf>
    <xf numFmtId="0" fontId="4" fillId="0" borderId="12" xfId="2" applyNumberFormat="1" applyFont="1" applyFill="1" applyBorder="1" applyAlignment="1" applyProtection="1">
      <alignment horizontal="left" vertical="center" wrapText="1"/>
      <protection locked="0"/>
    </xf>
    <xf numFmtId="2" fontId="4" fillId="0" borderId="21" xfId="2" applyNumberFormat="1" applyFont="1" applyFill="1" applyBorder="1" applyAlignment="1" applyProtection="1">
      <alignment horizontal="center" vertical="center"/>
      <protection locked="0"/>
    </xf>
    <xf numFmtId="2" fontId="4" fillId="0" borderId="23" xfId="2" applyNumberFormat="1" applyFont="1" applyFill="1" applyBorder="1" applyAlignment="1" applyProtection="1">
      <alignment horizontal="center" vertical="center"/>
      <protection locked="0"/>
    </xf>
    <xf numFmtId="4" fontId="4" fillId="0" borderId="21" xfId="2" applyNumberFormat="1" applyFont="1" applyFill="1" applyBorder="1" applyAlignment="1" applyProtection="1">
      <alignment horizontal="center" vertical="center"/>
      <protection locked="0"/>
    </xf>
    <xf numFmtId="4" fontId="4" fillId="0" borderId="22" xfId="2" applyNumberFormat="1" applyFont="1" applyFill="1" applyBorder="1" applyAlignment="1" applyProtection="1">
      <alignment horizontal="center" vertical="center"/>
      <protection locked="0"/>
    </xf>
    <xf numFmtId="4" fontId="4" fillId="0" borderId="23" xfId="2" applyNumberFormat="1" applyFont="1" applyFill="1" applyBorder="1" applyAlignment="1" applyProtection="1">
      <alignment horizontal="center" vertical="center"/>
      <protection locked="0"/>
    </xf>
    <xf numFmtId="0" fontId="5" fillId="0" borderId="14" xfId="2" applyFont="1" applyFill="1" applyBorder="1" applyAlignment="1" applyProtection="1">
      <alignment horizontal="left" vertical="center"/>
      <protection locked="0"/>
    </xf>
    <xf numFmtId="0" fontId="5" fillId="0" borderId="20" xfId="2" applyFont="1" applyFill="1" applyBorder="1" applyAlignment="1" applyProtection="1">
      <alignment horizontal="left" vertical="center"/>
      <protection locked="0"/>
    </xf>
    <xf numFmtId="0" fontId="5" fillId="0" borderId="15" xfId="2" applyFont="1" applyFill="1" applyBorder="1" applyAlignment="1" applyProtection="1">
      <alignment horizontal="left" vertical="center"/>
      <protection locked="0"/>
    </xf>
    <xf numFmtId="3" fontId="4" fillId="0" borderId="14" xfId="2" applyNumberFormat="1" applyFont="1" applyFill="1" applyBorder="1" applyAlignment="1" applyProtection="1">
      <alignment horizontal="center" vertical="center"/>
      <protection locked="0"/>
    </xf>
    <xf numFmtId="3" fontId="4" fillId="0" borderId="20" xfId="2" applyNumberFormat="1" applyFont="1" applyFill="1" applyBorder="1" applyAlignment="1" applyProtection="1">
      <alignment horizontal="center" vertical="center"/>
      <protection locked="0"/>
    </xf>
    <xf numFmtId="3" fontId="4" fillId="0" borderId="15" xfId="2" applyNumberFormat="1" applyFont="1" applyFill="1" applyBorder="1" applyAlignment="1" applyProtection="1">
      <alignment horizontal="center" vertical="center"/>
      <protection locked="0"/>
    </xf>
    <xf numFmtId="0" fontId="5" fillId="0" borderId="17" xfId="2" applyFont="1" applyFill="1" applyBorder="1" applyAlignment="1" applyProtection="1">
      <alignment horizontal="left" vertical="center"/>
      <protection locked="0"/>
    </xf>
    <xf numFmtId="0" fontId="5" fillId="0" borderId="18" xfId="2" applyFont="1" applyFill="1" applyBorder="1" applyAlignment="1" applyProtection="1">
      <alignment horizontal="left" vertical="center"/>
      <protection locked="0"/>
    </xf>
    <xf numFmtId="0" fontId="5" fillId="0" borderId="19" xfId="2" applyFont="1" applyFill="1" applyBorder="1" applyAlignment="1" applyProtection="1">
      <alignment horizontal="left" vertical="center"/>
      <protection locked="0"/>
    </xf>
    <xf numFmtId="3" fontId="4" fillId="0" borderId="17" xfId="2" applyNumberFormat="1" applyFont="1" applyFill="1" applyBorder="1" applyAlignment="1" applyProtection="1">
      <alignment horizontal="center" vertical="center"/>
      <protection locked="0"/>
    </xf>
    <xf numFmtId="3" fontId="4" fillId="0" borderId="18" xfId="2" applyNumberFormat="1" applyFont="1" applyFill="1" applyBorder="1" applyAlignment="1" applyProtection="1">
      <alignment horizontal="center" vertical="center"/>
      <protection locked="0"/>
    </xf>
    <xf numFmtId="3" fontId="4" fillId="0" borderId="19" xfId="2" applyNumberFormat="1" applyFont="1" applyFill="1" applyBorder="1" applyAlignment="1" applyProtection="1">
      <alignment horizontal="center" vertical="center"/>
      <protection locked="0"/>
    </xf>
    <xf numFmtId="3" fontId="5" fillId="0" borderId="14"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center" vertical="center"/>
      <protection locked="0"/>
    </xf>
    <xf numFmtId="49" fontId="4" fillId="0" borderId="20" xfId="2" applyNumberFormat="1" applyFont="1" applyFill="1" applyBorder="1" applyAlignment="1" applyProtection="1">
      <alignment horizontal="center" vertical="center"/>
      <protection locked="0"/>
    </xf>
    <xf numFmtId="49" fontId="4" fillId="0" borderId="14" xfId="2" quotePrefix="1" applyNumberFormat="1" applyFont="1" applyFill="1" applyBorder="1" applyAlignment="1" applyProtection="1">
      <alignment horizontal="center" vertical="center"/>
      <protection locked="0"/>
    </xf>
    <xf numFmtId="0" fontId="5" fillId="0" borderId="30" xfId="2" applyFont="1" applyFill="1" applyBorder="1" applyAlignment="1" applyProtection="1">
      <alignment horizontal="left" vertical="center"/>
      <protection locked="0"/>
    </xf>
    <xf numFmtId="0" fontId="5" fillId="0" borderId="31" xfId="2" applyFont="1" applyFill="1" applyBorder="1" applyAlignment="1" applyProtection="1">
      <alignment horizontal="left" vertical="center"/>
      <protection locked="0"/>
    </xf>
    <xf numFmtId="0" fontId="5" fillId="0" borderId="32" xfId="2" applyFont="1" applyFill="1" applyBorder="1" applyAlignment="1" applyProtection="1">
      <alignment horizontal="left" vertical="center"/>
      <protection locked="0"/>
    </xf>
    <xf numFmtId="16" fontId="4" fillId="0" borderId="14" xfId="2" quotePrefix="1" applyNumberFormat="1" applyFont="1" applyFill="1" applyBorder="1" applyAlignment="1" applyProtection="1">
      <alignment horizontal="center" vertical="center"/>
      <protection locked="0"/>
    </xf>
    <xf numFmtId="0" fontId="5" fillId="0" borderId="17" xfId="2" applyNumberFormat="1" applyFont="1" applyFill="1" applyBorder="1" applyAlignment="1" applyProtection="1">
      <alignment horizontal="left" vertical="top" wrapText="1" shrinkToFit="1" readingOrder="1"/>
      <protection locked="0"/>
    </xf>
    <xf numFmtId="0" fontId="5" fillId="0" borderId="46" xfId="2" applyNumberFormat="1" applyFont="1" applyFill="1" applyBorder="1" applyAlignment="1" applyProtection="1">
      <alignment horizontal="left" vertical="top" wrapText="1" shrinkToFit="1" readingOrder="1"/>
      <protection locked="0"/>
    </xf>
    <xf numFmtId="0" fontId="5" fillId="0" borderId="47" xfId="2" applyNumberFormat="1" applyFont="1" applyFill="1" applyBorder="1" applyAlignment="1" applyProtection="1">
      <alignment horizontal="left" vertical="top" wrapText="1" shrinkToFit="1" readingOrder="1"/>
      <protection locked="0"/>
    </xf>
    <xf numFmtId="0" fontId="5" fillId="0" borderId="21" xfId="2" applyNumberFormat="1" applyFont="1" applyFill="1" applyBorder="1" applyAlignment="1" applyProtection="1">
      <alignment horizontal="left" vertical="top" wrapText="1" shrinkToFit="1" readingOrder="1"/>
      <protection locked="0"/>
    </xf>
    <xf numFmtId="0" fontId="5" fillId="0" borderId="22" xfId="2" applyNumberFormat="1" applyFont="1" applyFill="1" applyBorder="1" applyAlignment="1" applyProtection="1">
      <alignment horizontal="left" vertical="top" wrapText="1" shrinkToFit="1" readingOrder="1"/>
      <protection locked="0"/>
    </xf>
    <xf numFmtId="0" fontId="5" fillId="0" borderId="23" xfId="2" applyNumberFormat="1" applyFont="1" applyFill="1" applyBorder="1" applyAlignment="1" applyProtection="1">
      <alignment horizontal="left" vertical="top" wrapText="1" shrinkToFit="1" readingOrder="1"/>
      <protection locked="0"/>
    </xf>
    <xf numFmtId="0" fontId="4" fillId="0" borderId="2" xfId="2" applyFont="1" applyBorder="1" applyAlignment="1">
      <alignment horizontal="center"/>
    </xf>
    <xf numFmtId="0" fontId="4" fillId="0" borderId="1" xfId="2" applyFont="1" applyBorder="1" applyAlignment="1">
      <alignment horizontal="center"/>
    </xf>
    <xf numFmtId="0" fontId="4" fillId="0" borderId="13" xfId="2" applyFont="1" applyBorder="1" applyAlignment="1">
      <alignment horizontal="center"/>
    </xf>
    <xf numFmtId="20" fontId="5" fillId="0" borderId="2" xfId="2" applyNumberFormat="1" applyFont="1" applyBorder="1" applyAlignment="1">
      <alignment horizontal="center" vertical="center"/>
    </xf>
    <xf numFmtId="20" fontId="5" fillId="0" borderId="12"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3" xfId="2" applyNumberFormat="1" applyFont="1" applyBorder="1" applyAlignment="1">
      <alignment horizontal="center" vertical="center"/>
    </xf>
    <xf numFmtId="20" fontId="5" fillId="0" borderId="13" xfId="2" applyNumberFormat="1" applyFont="1" applyBorder="1" applyAlignment="1">
      <alignment horizontal="center" vertical="center"/>
    </xf>
    <xf numFmtId="49" fontId="4" fillId="0" borderId="2" xfId="2" applyNumberFormat="1" applyFont="1" applyBorder="1" applyAlignment="1">
      <alignment horizontal="center" vertical="center"/>
    </xf>
    <xf numFmtId="0" fontId="5" fillId="0" borderId="2" xfId="2" applyNumberFormat="1" applyFont="1" applyBorder="1" applyAlignment="1" applyProtection="1">
      <alignment horizontal="left" vertical="center"/>
    </xf>
    <xf numFmtId="0" fontId="5" fillId="0" borderId="1" xfId="2" applyNumberFormat="1" applyFont="1" applyBorder="1" applyAlignment="1" applyProtection="1">
      <alignment horizontal="left" vertical="center"/>
    </xf>
    <xf numFmtId="0" fontId="5" fillId="0" borderId="13" xfId="2" applyNumberFormat="1" applyFont="1" applyBorder="1" applyAlignment="1" applyProtection="1">
      <alignment horizontal="left" vertical="center"/>
    </xf>
    <xf numFmtId="0" fontId="2" fillId="3" borderId="33" xfId="2" applyFont="1" applyFill="1" applyBorder="1" applyAlignment="1">
      <alignment horizontal="center"/>
    </xf>
    <xf numFmtId="0" fontId="2" fillId="3" borderId="34" xfId="2" applyFont="1" applyFill="1" applyBorder="1" applyAlignment="1">
      <alignment horizontal="center"/>
    </xf>
    <xf numFmtId="0" fontId="2" fillId="3" borderId="35" xfId="2" applyFont="1" applyFill="1" applyBorder="1" applyAlignment="1">
      <alignment horizontal="center"/>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2" fontId="19" fillId="0" borderId="3" xfId="0" applyNumberFormat="1" applyFont="1" applyFill="1" applyBorder="1" applyAlignment="1">
      <alignment horizontal="center" vertical="center"/>
    </xf>
    <xf numFmtId="3" fontId="5" fillId="0" borderId="1" xfId="2" applyNumberFormat="1" applyFont="1" applyFill="1" applyBorder="1" applyAlignment="1" applyProtection="1">
      <alignment horizontal="center" vertical="center"/>
      <protection locked="0"/>
    </xf>
    <xf numFmtId="3" fontId="5" fillId="0" borderId="13" xfId="2" applyNumberFormat="1" applyFont="1" applyFill="1" applyBorder="1" applyAlignment="1" applyProtection="1">
      <alignment horizontal="center" vertical="center"/>
      <protection locked="0"/>
    </xf>
    <xf numFmtId="0" fontId="4" fillId="3" borderId="2"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13" xfId="2" applyFont="1" applyFill="1" applyBorder="1" applyAlignment="1">
      <alignment horizontal="center" vertical="center"/>
    </xf>
    <xf numFmtId="0" fontId="5" fillId="0" borderId="21" xfId="2" applyFont="1" applyFill="1" applyBorder="1" applyAlignment="1" applyProtection="1">
      <alignment horizontal="center" vertical="center"/>
      <protection locked="0"/>
    </xf>
    <xf numFmtId="0" fontId="5" fillId="0" borderId="22" xfId="2" applyFont="1" applyFill="1" applyBorder="1" applyAlignment="1" applyProtection="1">
      <alignment horizontal="center" vertical="center"/>
      <protection locked="0"/>
    </xf>
    <xf numFmtId="0" fontId="5" fillId="0" borderId="23" xfId="2" applyFont="1" applyFill="1" applyBorder="1" applyAlignment="1" applyProtection="1">
      <alignment horizontal="center" vertical="center"/>
      <protection locked="0"/>
    </xf>
    <xf numFmtId="0" fontId="5" fillId="0" borderId="40" xfId="2" applyFont="1" applyFill="1" applyBorder="1" applyAlignment="1" applyProtection="1">
      <alignment horizontal="center" vertical="center"/>
      <protection locked="0"/>
    </xf>
    <xf numFmtId="0" fontId="5" fillId="0" borderId="44" xfId="2" applyFont="1" applyFill="1" applyBorder="1" applyAlignment="1" applyProtection="1">
      <alignment horizontal="center" vertical="center"/>
      <protection locked="0"/>
    </xf>
    <xf numFmtId="0" fontId="5" fillId="0" borderId="42" xfId="2" applyFont="1" applyFill="1" applyBorder="1" applyAlignment="1" applyProtection="1">
      <alignment horizontal="center" vertical="center"/>
      <protection locked="0"/>
    </xf>
    <xf numFmtId="0" fontId="5" fillId="0" borderId="43" xfId="2" applyFont="1" applyFill="1" applyBorder="1" applyAlignment="1" applyProtection="1">
      <alignment horizontal="center" vertical="center"/>
      <protection locked="0"/>
    </xf>
    <xf numFmtId="3" fontId="4" fillId="0" borderId="21" xfId="2" applyNumberFormat="1" applyFont="1" applyFill="1" applyBorder="1" applyAlignment="1" applyProtection="1">
      <alignment horizontal="center" vertical="center"/>
      <protection locked="0"/>
    </xf>
    <xf numFmtId="3" fontId="4" fillId="0" borderId="22" xfId="2" applyNumberFormat="1" applyFont="1" applyFill="1" applyBorder="1" applyAlignment="1" applyProtection="1">
      <alignment horizontal="center" vertical="center"/>
      <protection locked="0"/>
    </xf>
    <xf numFmtId="3" fontId="4" fillId="0" borderId="23" xfId="2" applyNumberFormat="1" applyFont="1" applyFill="1" applyBorder="1" applyAlignment="1" applyProtection="1">
      <alignment horizontal="center" vertical="center"/>
      <protection locked="0"/>
    </xf>
    <xf numFmtId="0" fontId="5" fillId="0" borderId="21" xfId="2" applyFont="1" applyFill="1" applyBorder="1" applyAlignment="1" applyProtection="1">
      <alignment horizontal="left" vertical="center"/>
      <protection locked="0"/>
    </xf>
    <xf numFmtId="0" fontId="5" fillId="0" borderId="22" xfId="2" applyFont="1" applyFill="1" applyBorder="1" applyAlignment="1" applyProtection="1">
      <alignment horizontal="left" vertical="center"/>
      <protection locked="0"/>
    </xf>
    <xf numFmtId="0" fontId="5" fillId="0" borderId="23" xfId="2" applyFont="1" applyFill="1" applyBorder="1" applyAlignment="1" applyProtection="1">
      <alignment horizontal="left" vertical="center"/>
      <protection locked="0"/>
    </xf>
    <xf numFmtId="4" fontId="5" fillId="0" borderId="21" xfId="2" applyNumberFormat="1" applyFont="1" applyFill="1" applyBorder="1" applyAlignment="1" applyProtection="1">
      <alignment horizontal="center" vertical="center"/>
      <protection locked="0"/>
    </xf>
    <xf numFmtId="4" fontId="5" fillId="0" borderId="22" xfId="2" applyNumberFormat="1" applyFont="1" applyFill="1" applyBorder="1" applyAlignment="1" applyProtection="1">
      <alignment horizontal="center" vertical="center"/>
      <protection locked="0"/>
    </xf>
    <xf numFmtId="4" fontId="5" fillId="0" borderId="23" xfId="2" applyNumberFormat="1" applyFont="1" applyFill="1" applyBorder="1" applyAlignment="1" applyProtection="1">
      <alignment horizontal="center" vertical="center"/>
      <protection locked="0"/>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pplyAlignment="1">
      <alignment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5" fillId="0" borderId="14" xfId="2" applyFont="1" applyFill="1" applyBorder="1" applyAlignment="1">
      <alignment vertical="center"/>
    </xf>
    <xf numFmtId="0" fontId="5" fillId="0" borderId="20" xfId="2" applyFont="1" applyFill="1" applyBorder="1" applyAlignment="1">
      <alignment vertical="center"/>
    </xf>
    <xf numFmtId="0" fontId="5" fillId="0" borderId="15" xfId="2" applyFont="1" applyFill="1" applyBorder="1" applyAlignment="1">
      <alignment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20" xfId="2" applyFont="1" applyFill="1" applyBorder="1" applyAlignment="1">
      <alignment horizontal="center" vertical="center"/>
    </xf>
    <xf numFmtId="0" fontId="5" fillId="0" borderId="14" xfId="2" applyFont="1" applyFill="1" applyBorder="1" applyAlignment="1">
      <alignment horizontal="left" vertical="center"/>
    </xf>
    <xf numFmtId="0" fontId="5" fillId="0" borderId="20" xfId="2" applyFont="1" applyFill="1" applyBorder="1" applyAlignment="1">
      <alignment horizontal="left" vertical="center"/>
    </xf>
    <xf numFmtId="0" fontId="5" fillId="0" borderId="15" xfId="2" applyFont="1" applyFill="1" applyBorder="1" applyAlignment="1">
      <alignment horizontal="left" vertical="center"/>
    </xf>
    <xf numFmtId="0" fontId="5" fillId="0" borderId="14" xfId="2" applyFont="1" applyBorder="1" applyAlignment="1">
      <alignment vertical="center"/>
    </xf>
    <xf numFmtId="0" fontId="5" fillId="0" borderId="20" xfId="2" applyFont="1" applyBorder="1" applyAlignment="1">
      <alignment vertical="center"/>
    </xf>
    <xf numFmtId="0" fontId="5" fillId="0" borderId="15" xfId="2" applyFont="1" applyBorder="1" applyAlignment="1">
      <alignment vertical="center"/>
    </xf>
    <xf numFmtId="0" fontId="4" fillId="0" borderId="14" xfId="2" applyFont="1" applyBorder="1" applyAlignment="1">
      <alignment horizontal="center" vertical="center"/>
    </xf>
    <xf numFmtId="0" fontId="4" fillId="0" borderId="20" xfId="2" applyFont="1" applyBorder="1" applyAlignment="1">
      <alignment horizontal="center" vertical="center"/>
    </xf>
    <xf numFmtId="0" fontId="4" fillId="0" borderId="15" xfId="2" applyFont="1" applyBorder="1" applyAlignment="1">
      <alignment horizontal="center"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0" fontId="5" fillId="0" borderId="15" xfId="2" applyFont="1" applyBorder="1" applyAlignment="1">
      <alignment horizontal="left" vertical="center"/>
    </xf>
    <xf numFmtId="0" fontId="5" fillId="0" borderId="21"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4" fillId="0" borderId="21"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5" fillId="0" borderId="2" xfId="2" applyFont="1" applyBorder="1" applyAlignment="1">
      <alignment horizontal="left" vertical="center"/>
    </xf>
    <xf numFmtId="0" fontId="5" fillId="0" borderId="1" xfId="2" applyFont="1" applyBorder="1" applyAlignment="1">
      <alignment horizontal="left" vertical="center"/>
    </xf>
    <xf numFmtId="0" fontId="5" fillId="0" borderId="13" xfId="2" applyFont="1" applyBorder="1" applyAlignment="1">
      <alignment horizontal="left" vertical="center"/>
    </xf>
    <xf numFmtId="0" fontId="8" fillId="0" borderId="6" xfId="2" applyFont="1" applyBorder="1" applyAlignment="1">
      <alignment horizontal="center" vertical="center"/>
    </xf>
    <xf numFmtId="37" fontId="4" fillId="0" borderId="0" xfId="3" applyNumberFormat="1" applyFont="1" applyBorder="1" applyAlignment="1">
      <alignment horizontal="center" vertical="center"/>
    </xf>
    <xf numFmtId="37" fontId="4" fillId="0" borderId="11" xfId="3" applyNumberFormat="1" applyFont="1" applyBorder="1" applyAlignment="1">
      <alignment horizontal="center" vertical="center"/>
    </xf>
    <xf numFmtId="0" fontId="5" fillId="0" borderId="0" xfId="2" applyFont="1" applyBorder="1" applyAlignment="1">
      <alignment horizontal="left" vertical="center"/>
    </xf>
    <xf numFmtId="0" fontId="5" fillId="0" borderId="9" xfId="2" applyFont="1" applyBorder="1" applyAlignment="1">
      <alignment horizontal="left" vertical="center"/>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5" fillId="0" borderId="14" xfId="2" applyFont="1" applyBorder="1" applyAlignment="1">
      <alignment horizontal="center" vertical="center"/>
    </xf>
    <xf numFmtId="0" fontId="5" fillId="0" borderId="20" xfId="2" applyFont="1" applyBorder="1" applyAlignment="1">
      <alignment horizontal="center" vertical="center"/>
    </xf>
    <xf numFmtId="0" fontId="5" fillId="0" borderId="15" xfId="2" applyFont="1" applyBorder="1" applyAlignment="1">
      <alignment horizontal="center" vertical="center"/>
    </xf>
    <xf numFmtId="37" fontId="4" fillId="0" borderId="14" xfId="3" applyNumberFormat="1" applyFont="1" applyFill="1" applyBorder="1" applyAlignment="1">
      <alignment horizontal="center" vertical="center"/>
    </xf>
    <xf numFmtId="37" fontId="4" fillId="0" borderId="15" xfId="3" applyNumberFormat="1" applyFont="1" applyFill="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37" fontId="4" fillId="0" borderId="21" xfId="3" applyNumberFormat="1" applyFont="1" applyFill="1" applyBorder="1" applyAlignment="1">
      <alignment horizontal="center" vertical="center"/>
    </xf>
    <xf numFmtId="37" fontId="4" fillId="0" borderId="23" xfId="3" applyNumberFormat="1" applyFont="1" applyFill="1" applyBorder="1" applyAlignment="1">
      <alignment horizontal="center" vertical="center"/>
    </xf>
    <xf numFmtId="0" fontId="5" fillId="0" borderId="2" xfId="2" applyFont="1" applyBorder="1" applyAlignment="1">
      <alignment vertical="center"/>
    </xf>
    <xf numFmtId="0" fontId="5" fillId="0" borderId="1" xfId="2" applyFont="1" applyBorder="1" applyAlignment="1">
      <alignment vertical="center"/>
    </xf>
    <xf numFmtId="0" fontId="5" fillId="0" borderId="13" xfId="2" applyFont="1" applyBorder="1" applyAlignment="1">
      <alignment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5" fillId="0" borderId="13" xfId="2" applyFont="1" applyBorder="1" applyAlignment="1">
      <alignment horizontal="center" vertical="center"/>
    </xf>
    <xf numFmtId="177" fontId="4" fillId="0" borderId="6" xfId="3" applyNumberFormat="1"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37" fontId="4" fillId="0" borderId="17" xfId="3" applyNumberFormat="1" applyFont="1" applyFill="1" applyBorder="1" applyAlignment="1">
      <alignment horizontal="center" vertical="center"/>
    </xf>
    <xf numFmtId="37" fontId="4" fillId="0" borderId="19" xfId="3" applyNumberFormat="1" applyFont="1" applyFill="1" applyBorder="1" applyAlignment="1">
      <alignment horizontal="center" vertical="center"/>
    </xf>
    <xf numFmtId="0" fontId="5" fillId="0" borderId="5" xfId="2" applyFont="1" applyFill="1" applyBorder="1" applyAlignment="1" applyProtection="1">
      <alignment horizontal="center" vertical="center"/>
      <protection locked="0"/>
    </xf>
    <xf numFmtId="0" fontId="5" fillId="0" borderId="6"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177" fontId="4" fillId="0" borderId="2" xfId="3" applyNumberFormat="1" applyFont="1" applyFill="1" applyBorder="1" applyAlignment="1">
      <alignment horizontal="center" vertical="center" wrapText="1"/>
    </xf>
    <xf numFmtId="177" fontId="4" fillId="0" borderId="13" xfId="3"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5" fillId="0" borderId="1" xfId="2" applyFont="1" applyFill="1" applyBorder="1" applyAlignment="1" applyProtection="1">
      <alignment horizontal="left" vertical="center"/>
      <protection locked="0"/>
    </xf>
    <xf numFmtId="0" fontId="5" fillId="0" borderId="13" xfId="2" applyFont="1" applyFill="1" applyBorder="1" applyAlignment="1" applyProtection="1">
      <alignment horizontal="left" vertical="center"/>
      <protection locked="0"/>
    </xf>
    <xf numFmtId="4" fontId="5" fillId="0" borderId="17" xfId="2" quotePrefix="1" applyNumberFormat="1" applyFont="1" applyFill="1" applyBorder="1" applyAlignment="1" applyProtection="1">
      <alignment horizontal="center" vertical="center"/>
      <protection locked="0"/>
    </xf>
    <xf numFmtId="4" fontId="5" fillId="0" borderId="18" xfId="2" quotePrefix="1" applyNumberFormat="1" applyFont="1" applyFill="1" applyBorder="1" applyAlignment="1" applyProtection="1">
      <alignment horizontal="center" vertical="center"/>
      <protection locked="0"/>
    </xf>
    <xf numFmtId="4" fontId="5" fillId="0" borderId="19" xfId="2" quotePrefix="1" applyNumberFormat="1"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5" fillId="0" borderId="19"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38" xfId="2" applyFont="1" applyFill="1" applyBorder="1" applyAlignment="1" applyProtection="1">
      <alignment horizontal="center" vertical="center"/>
      <protection locked="0"/>
    </xf>
    <xf numFmtId="0" fontId="5" fillId="0" borderId="39" xfId="2" applyFont="1" applyFill="1" applyBorder="1" applyAlignment="1" applyProtection="1">
      <alignment horizontal="center" vertical="center"/>
      <protection locked="0"/>
    </xf>
    <xf numFmtId="173" fontId="5" fillId="0" borderId="14" xfId="2" applyNumberFormat="1" applyFont="1" applyBorder="1" applyAlignment="1" applyProtection="1">
      <alignment horizontal="center" vertical="center"/>
      <protection locked="0"/>
    </xf>
    <xf numFmtId="173" fontId="5" fillId="0" borderId="15" xfId="2" applyNumberFormat="1" applyFont="1" applyBorder="1" applyAlignment="1" applyProtection="1">
      <alignment horizontal="center" vertical="center"/>
      <protection locked="0"/>
    </xf>
    <xf numFmtId="49" fontId="5" fillId="0" borderId="2" xfId="2" applyNumberFormat="1" applyFont="1" applyFill="1" applyBorder="1" applyAlignment="1" applyProtection="1">
      <alignment horizontal="left" vertical="top" wrapText="1" shrinkToFit="1" readingOrder="1"/>
      <protection locked="0"/>
    </xf>
    <xf numFmtId="49" fontId="5" fillId="0" borderId="1" xfId="2" applyNumberFormat="1" applyFont="1" applyFill="1" applyBorder="1" applyAlignment="1" applyProtection="1">
      <alignment horizontal="left" vertical="top" wrapText="1" shrinkToFit="1" readingOrder="1"/>
      <protection locked="0"/>
    </xf>
    <xf numFmtId="49" fontId="5" fillId="0" borderId="13" xfId="2" applyNumberFormat="1" applyFont="1" applyFill="1" applyBorder="1" applyAlignment="1" applyProtection="1">
      <alignment horizontal="left" vertical="top" wrapText="1" shrinkToFit="1" readingOrder="1"/>
      <protection locked="0"/>
    </xf>
    <xf numFmtId="49" fontId="5" fillId="0" borderId="14" xfId="2" applyNumberFormat="1" applyFont="1" applyBorder="1" applyAlignment="1" applyProtection="1">
      <alignment horizontal="center" vertical="center"/>
      <protection locked="0"/>
    </xf>
    <xf numFmtId="49" fontId="5" fillId="0" borderId="15" xfId="2" applyNumberFormat="1" applyFont="1" applyBorder="1" applyAlignment="1" applyProtection="1">
      <alignment horizontal="center" vertical="center"/>
      <protection locked="0"/>
    </xf>
    <xf numFmtId="173" fontId="5" fillId="10" borderId="14" xfId="2" applyNumberFormat="1" applyFont="1" applyFill="1" applyBorder="1" applyAlignment="1" applyProtection="1">
      <alignment horizontal="center" vertical="center"/>
      <protection locked="0"/>
    </xf>
    <xf numFmtId="173" fontId="5" fillId="10" borderId="15" xfId="2" applyNumberFormat="1" applyFont="1" applyFill="1" applyBorder="1" applyAlignment="1" applyProtection="1">
      <alignment horizontal="center" vertical="center"/>
      <protection locked="0"/>
    </xf>
    <xf numFmtId="0" fontId="5" fillId="0" borderId="2" xfId="2" applyNumberFormat="1" applyFont="1" applyFill="1" applyBorder="1" applyAlignment="1" applyProtection="1">
      <alignment horizontal="left" vertical="center" wrapText="1"/>
      <protection locked="0"/>
    </xf>
    <xf numFmtId="0" fontId="5" fillId="0" borderId="1" xfId="2" applyNumberFormat="1" applyFont="1" applyFill="1" applyBorder="1" applyAlignment="1" applyProtection="1">
      <alignment horizontal="left" vertical="center" wrapText="1"/>
      <protection locked="0"/>
    </xf>
    <xf numFmtId="0" fontId="5" fillId="0" borderId="13" xfId="2" applyNumberFormat="1" applyFont="1" applyFill="1" applyBorder="1" applyAlignment="1" applyProtection="1">
      <alignment horizontal="left" vertical="center" wrapText="1"/>
      <protection locked="0"/>
    </xf>
    <xf numFmtId="173" fontId="5" fillId="0" borderId="17" xfId="2" applyNumberFormat="1" applyFont="1" applyBorder="1" applyAlignment="1" applyProtection="1">
      <alignment horizontal="center" vertical="center"/>
      <protection locked="0"/>
    </xf>
    <xf numFmtId="173" fontId="5" fillId="0" borderId="19" xfId="2" applyNumberFormat="1" applyFont="1" applyBorder="1" applyAlignment="1" applyProtection="1">
      <alignment horizontal="center" vertical="center"/>
      <protection locked="0"/>
    </xf>
  </cellXfs>
  <cellStyles count="64">
    <cellStyle name="$* #,##0.0;[Red]" xfId="9"/>
    <cellStyle name="$* #,##0.00;[Red]" xfId="10"/>
    <cellStyle name="$* #,##0;[Red]" xfId="11"/>
    <cellStyle name="10/16" xfId="12"/>
    <cellStyle name="Bold_8" xfId="13"/>
    <cellStyle name="Comma (0.0)" xfId="14"/>
    <cellStyle name="Comma (0.00)" xfId="15"/>
    <cellStyle name="Comma [0.0]" xfId="16"/>
    <cellStyle name="Comma [0.00]" xfId="17"/>
    <cellStyle name="Comma 2" xfId="3"/>
    <cellStyle name="Currency ($0.0)" xfId="18"/>
    <cellStyle name="Currency ($0.00)" xfId="19"/>
    <cellStyle name="Currency [0.0]" xfId="20"/>
    <cellStyle name="Currency [0.00]" xfId="21"/>
    <cellStyle name="Date (4-Aug-93)" xfId="22"/>
    <cellStyle name="Date (8/4/93)" xfId="23"/>
    <cellStyle name="Date (Aug-93)" xfId="24"/>
    <cellStyle name="Date [4-Aug-50]" xfId="25"/>
    <cellStyle name="Date [8/4/50]" xfId="26"/>
    <cellStyle name="Date [Aug 4, 1950]" xfId="27"/>
    <cellStyle name="Date [Aug-04]" xfId="28"/>
    <cellStyle name="Date [Aug-50]" xfId="29"/>
    <cellStyle name="Date/Time (8/4/93 20:50)" xfId="30"/>
    <cellStyle name="Invisible" xfId="31"/>
    <cellStyle name="Millares [0]_Well Timing" xfId="32"/>
    <cellStyle name="Millares_Well Timing" xfId="33"/>
    <cellStyle name="Millions [0.0]" xfId="34"/>
    <cellStyle name="Millions [0.00]" xfId="35"/>
    <cellStyle name="Millions [0]" xfId="36"/>
    <cellStyle name="Millions-$ [0.0]" xfId="37"/>
    <cellStyle name="Millions-$ [0.00]" xfId="38"/>
    <cellStyle name="Millions-$ [0]" xfId="39"/>
    <cellStyle name="Moneda [0]_Well Timing" xfId="40"/>
    <cellStyle name="Moneda_Well Timing" xfId="41"/>
    <cellStyle name="Normal - Style1" xfId="42"/>
    <cellStyle name="Normal 2" xfId="2"/>
    <cellStyle name="Normal 3" xfId="43"/>
    <cellStyle name="Normal_NSE-F9_Survey &amp; Plot Report_1225in_TD" xfId="8"/>
    <cellStyle name="Normal_NSE-F9_Survey Report_6.125in_08-Dec-11_Bit_Trip" xfId="6"/>
    <cellStyle name="Normal_NSE-F9_Survey Report_6.125in_TD" xfId="7"/>
    <cellStyle name="Normal_POE-05 bit record" xfId="5"/>
    <cellStyle name="Œ…‹æØ‚è [0.00]_BHA Cal" xfId="44"/>
    <cellStyle name="Œ…‹æØ‚è_BHA Cal" xfId="45"/>
    <cellStyle name="Page_No" xfId="46"/>
    <cellStyle name="Percent (0%)" xfId="47"/>
    <cellStyle name="Percent [0.00]" xfId="48"/>
    <cellStyle name="Percent [0]" xfId="49"/>
    <cellStyle name="Shaded" xfId="50"/>
    <cellStyle name="Social Security #" xfId="51"/>
    <cellStyle name="Thousands [0.0]" xfId="52"/>
    <cellStyle name="Thousands [0.00]" xfId="53"/>
    <cellStyle name="Thousands [0]" xfId="54"/>
    <cellStyle name="Thousands-$ [0.0]" xfId="55"/>
    <cellStyle name="Thousands-$ [0.00]" xfId="56"/>
    <cellStyle name="Thousands-$ [0]" xfId="57"/>
    <cellStyle name="Time (20:50)" xfId="58"/>
    <cellStyle name="Time (20:50:35)" xfId="59"/>
    <cellStyle name="Time (8:50 PM)" xfId="60"/>
    <cellStyle name="Time (8:50:35 PM)" xfId="61"/>
    <cellStyle name="Visible" xfId="62"/>
    <cellStyle name="xx" xfId="63"/>
    <cellStyle name="Гиперссылка" xfId="4" builtinId="8"/>
    <cellStyle name="Обычный" xfId="0" builtinId="0"/>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D-Menu\DHMrunsheet\BH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s\Download\PD\Run%2001%20A10%20B\WRK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SHIBA\Desktop\POR%20NSE-J2\01%20Daily%20Drilling%20Reports\POR%20NSE-B1%20(9H)\Daily%20Cost%20Sheet%20&amp;%20DDR\POR%20NSE-B1%20(9H)%20DDR%2016%20220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NT\Profiles\Administrator\Desktop\Thai%20Shell%2099\NMM-FA\DD\BRS12.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Qatar\Maersk\CA-11\Common%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opy%20of%20LKU-B12%20(BN)\12.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rs"/>
      <sheetName val="DD-CS"/>
      <sheetName val="BHA Cal"/>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B1 DDR"/>
      <sheetName val="IADC Codes"/>
      <sheetName val="NSE-B1 ST Survey"/>
      <sheetName val="NSE-B1 ST Slide Sheet"/>
      <sheetName val="NSE-B1 Well Plot"/>
      <sheetName val="NSE-B1 BHA Details"/>
      <sheetName val="NSE-B1 Bit record"/>
      <sheetName val="9-58&quot; Casing F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
      <sheetName val="DD Work#1"/>
      <sheetName val="Motor#1"/>
      <sheetName val="Slide "/>
    </sheetNames>
    <sheetDataSet>
      <sheetData sheetId="0">
        <row r="1">
          <cell r="B1" t="str">
            <v>BHA Data Sheet</v>
          </cell>
          <cell r="E1" t="str">
            <v>Thai Shell Exploration &amp; Production - LKU-CCB</v>
          </cell>
        </row>
        <row r="2">
          <cell r="B2" t="str">
            <v>BHA # 1</v>
          </cell>
          <cell r="C2" t="str">
            <v>12 1/4" Steerable BHA</v>
          </cell>
          <cell r="F2" t="str">
            <v>Date</v>
          </cell>
          <cell r="G2">
            <v>36456</v>
          </cell>
        </row>
        <row r="4">
          <cell r="B4" t="str">
            <v>Field</v>
          </cell>
          <cell r="C4" t="str">
            <v>Sirikit</v>
          </cell>
          <cell r="F4" t="str">
            <v>Well</v>
          </cell>
          <cell r="G4" t="str">
            <v>LKU-CCB</v>
          </cell>
        </row>
        <row r="5">
          <cell r="B5" t="str">
            <v>Structure</v>
          </cell>
          <cell r="C5" t="str">
            <v>LKU-CC New</v>
          </cell>
          <cell r="F5" t="str">
            <v>Borehole</v>
          </cell>
          <cell r="G5" t="str">
            <v>Main</v>
          </cell>
        </row>
        <row r="7">
          <cell r="A7" t="str">
            <v>Item</v>
          </cell>
          <cell r="B7" t="str">
            <v>Name</v>
          </cell>
          <cell r="C7" t="str">
            <v>Vendor/
Model</v>
          </cell>
          <cell r="D7" t="str">
            <v>Serial #</v>
          </cell>
          <cell r="E7" t="str">
            <v>Fish. Neck
OD (in)/
Length (m)</v>
          </cell>
          <cell r="F7" t="str">
            <v>OD (in)/
ID (in)</v>
          </cell>
          <cell r="G7" t="str">
            <v>Max OD
(in)</v>
          </cell>
          <cell r="H7" t="str">
            <v>Bottom/
Top Connection</v>
          </cell>
          <cell r="I7" t="str">
            <v>Length
(m)</v>
          </cell>
          <cell r="J7" t="str">
            <v>Cum.
Length
(m)</v>
          </cell>
        </row>
        <row r="8">
          <cell r="A8">
            <v>1</v>
          </cell>
          <cell r="B8" t="str">
            <v>BIT</v>
          </cell>
          <cell r="C8" t="str">
            <v>Smith</v>
          </cell>
          <cell r="D8" t="str">
            <v>LK 7005</v>
          </cell>
          <cell r="G8">
            <v>12.25</v>
          </cell>
          <cell r="I8">
            <v>0.32</v>
          </cell>
          <cell r="J8">
            <v>0.32</v>
          </cell>
        </row>
        <row r="9">
          <cell r="B9" t="str">
            <v>Tri-cone</v>
          </cell>
          <cell r="C9" t="str">
            <v>05 MP</v>
          </cell>
          <cell r="D9" t="str">
            <v>MSDGH</v>
          </cell>
          <cell r="G9">
            <v>0.86199999999999999</v>
          </cell>
          <cell r="H9" t="str">
            <v>6 5/8 reg</v>
          </cell>
        </row>
        <row r="10">
          <cell r="A10">
            <v>2</v>
          </cell>
          <cell r="B10" t="str">
            <v>Power Pak</v>
          </cell>
          <cell r="C10" t="str">
            <v>Anadrill</v>
          </cell>
          <cell r="D10" t="str">
            <v>*01174</v>
          </cell>
          <cell r="E10">
            <v>0.6</v>
          </cell>
          <cell r="F10" t="str">
            <v>12 1/8"</v>
          </cell>
          <cell r="G10">
            <v>8</v>
          </cell>
          <cell r="H10" t="str">
            <v>6 5/8 reg</v>
          </cell>
          <cell r="I10">
            <v>7.36</v>
          </cell>
          <cell r="J10">
            <v>7.6800000000000006</v>
          </cell>
        </row>
        <row r="11">
          <cell r="B11" t="str">
            <v>A800M</v>
          </cell>
          <cell r="C11" t="str">
            <v>1.15 deg</v>
          </cell>
          <cell r="G11" t="str">
            <v>stator</v>
          </cell>
          <cell r="H11" t="str">
            <v>6 5/8 reg</v>
          </cell>
        </row>
        <row r="12">
          <cell r="A12">
            <v>3</v>
          </cell>
          <cell r="B12" t="str">
            <v>Stab</v>
          </cell>
          <cell r="C12" t="str">
            <v>Anadrill</v>
          </cell>
          <cell r="D12">
            <v>3241178</v>
          </cell>
          <cell r="E12">
            <v>0.69</v>
          </cell>
          <cell r="F12" t="str">
            <v>12"</v>
          </cell>
          <cell r="G12">
            <v>8</v>
          </cell>
          <cell r="H12" t="str">
            <v>6 5/8 reg</v>
          </cell>
          <cell r="I12">
            <v>2.04</v>
          </cell>
          <cell r="J12">
            <v>9.7200000000000006</v>
          </cell>
        </row>
        <row r="13">
          <cell r="G13">
            <v>2.875</v>
          </cell>
          <cell r="H13" t="str">
            <v>6 5/8 reg</v>
          </cell>
        </row>
        <row r="14">
          <cell r="A14">
            <v>4</v>
          </cell>
          <cell r="B14" t="str">
            <v>PowerPulse</v>
          </cell>
          <cell r="C14" t="str">
            <v>Anadrill</v>
          </cell>
          <cell r="D14">
            <v>225</v>
          </cell>
          <cell r="E14" t="str">
            <v>slick</v>
          </cell>
          <cell r="G14">
            <v>8</v>
          </cell>
          <cell r="H14" t="str">
            <v>6 5/8 reg</v>
          </cell>
          <cell r="I14">
            <v>8.4600000000000009</v>
          </cell>
          <cell r="J14">
            <v>18.18</v>
          </cell>
        </row>
        <row r="15">
          <cell r="B15" t="str">
            <v>M-10</v>
          </cell>
          <cell r="C15" t="str">
            <v xml:space="preserve"> </v>
          </cell>
          <cell r="G15" t="str">
            <v>tool</v>
          </cell>
          <cell r="H15" t="str">
            <v>6 5/8 reg</v>
          </cell>
        </row>
        <row r="16">
          <cell r="A16">
            <v>5</v>
          </cell>
          <cell r="B16" t="str">
            <v>NMDC</v>
          </cell>
          <cell r="C16" t="str">
            <v>Anadrill</v>
          </cell>
          <cell r="D16">
            <v>5092</v>
          </cell>
          <cell r="E16">
            <v>0.2</v>
          </cell>
          <cell r="G16">
            <v>8</v>
          </cell>
          <cell r="H16" t="str">
            <v>6 5/8 reg</v>
          </cell>
          <cell r="I16">
            <v>9.02</v>
          </cell>
          <cell r="J16">
            <v>27.2</v>
          </cell>
        </row>
        <row r="17">
          <cell r="C17" t="str">
            <v xml:space="preserve"> </v>
          </cell>
          <cell r="G17">
            <v>2.75</v>
          </cell>
          <cell r="H17" t="str">
            <v>6 5/8 reg</v>
          </cell>
        </row>
        <row r="18">
          <cell r="A18">
            <v>6</v>
          </cell>
          <cell r="B18" t="str">
            <v>X/O</v>
          </cell>
          <cell r="C18" t="str">
            <v>Deutag</v>
          </cell>
          <cell r="D18" t="str">
            <v>H277K</v>
          </cell>
          <cell r="G18">
            <v>7.5</v>
          </cell>
          <cell r="H18" t="str">
            <v>6 5/8 reg</v>
          </cell>
          <cell r="I18">
            <v>0.41</v>
          </cell>
          <cell r="J18">
            <v>27.61</v>
          </cell>
        </row>
        <row r="19">
          <cell r="B19" t="str">
            <v xml:space="preserve"> </v>
          </cell>
          <cell r="C19" t="str">
            <v xml:space="preserve"> </v>
          </cell>
          <cell r="G19">
            <v>3</v>
          </cell>
          <cell r="H19" t="str">
            <v>4 1/2IF</v>
          </cell>
        </row>
        <row r="20">
          <cell r="A20">
            <v>7</v>
          </cell>
          <cell r="B20" t="str">
            <v>9 x HWDP</v>
          </cell>
          <cell r="C20" t="str">
            <v>Deutag</v>
          </cell>
          <cell r="E20">
            <v>0.5</v>
          </cell>
          <cell r="G20">
            <v>6.3125</v>
          </cell>
          <cell r="H20" t="str">
            <v>4 1/2IF</v>
          </cell>
          <cell r="I20">
            <v>82.41</v>
          </cell>
          <cell r="J20">
            <v>110.02</v>
          </cell>
        </row>
        <row r="21">
          <cell r="G21">
            <v>3</v>
          </cell>
          <cell r="H21" t="str">
            <v>4 1/2IF</v>
          </cell>
        </row>
        <row r="22">
          <cell r="A22">
            <v>8</v>
          </cell>
          <cell r="B22" t="str">
            <v>Jar</v>
          </cell>
          <cell r="C22" t="str">
            <v>HE</v>
          </cell>
          <cell r="D22" t="str">
            <v>03224</v>
          </cell>
          <cell r="E22">
            <v>0.59</v>
          </cell>
          <cell r="G22">
            <v>6.5</v>
          </cell>
          <cell r="H22" t="str">
            <v>4 1/2IF</v>
          </cell>
          <cell r="I22">
            <v>9.4600000000000009</v>
          </cell>
          <cell r="J22">
            <v>119.47999999999999</v>
          </cell>
        </row>
        <row r="23">
          <cell r="C23" t="str">
            <v xml:space="preserve"> </v>
          </cell>
          <cell r="G23">
            <v>2.75</v>
          </cell>
          <cell r="H23" t="str">
            <v>4 1/2IF</v>
          </cell>
        </row>
        <row r="24">
          <cell r="A24">
            <v>9</v>
          </cell>
          <cell r="B24" t="str">
            <v>5 x HWDP</v>
          </cell>
          <cell r="C24" t="str">
            <v>Deutag</v>
          </cell>
          <cell r="E24">
            <v>0.5</v>
          </cell>
          <cell r="G24">
            <v>6.3125</v>
          </cell>
          <cell r="H24" t="str">
            <v>4 1/2IF</v>
          </cell>
          <cell r="I24">
            <v>45.85</v>
          </cell>
          <cell r="J24">
            <v>165.32999999999998</v>
          </cell>
        </row>
        <row r="25">
          <cell r="B25" t="str">
            <v/>
          </cell>
          <cell r="C25" t="str">
            <v/>
          </cell>
          <cell r="G25">
            <v>3</v>
          </cell>
          <cell r="H25" t="str">
            <v>4 1/2IF</v>
          </cell>
        </row>
        <row r="48">
          <cell r="G48" t="str">
            <v>Total Weight (Lbs)</v>
          </cell>
          <cell r="H48">
            <v>35000</v>
          </cell>
          <cell r="I48" t="str">
            <v>Total Len.</v>
          </cell>
          <cell r="J48">
            <v>170.68</v>
          </cell>
        </row>
        <row r="49">
          <cell r="G49" t="str">
            <v>Below Jar (Lbs)</v>
          </cell>
          <cell r="H49">
            <v>30000</v>
          </cell>
        </row>
        <row r="50">
          <cell r="B50" t="str">
            <v>BHA Comments:</v>
          </cell>
        </row>
        <row r="54">
          <cell r="B54" t="str">
            <v>Stabilizer</v>
          </cell>
          <cell r="E54" t="str">
            <v>Sensor</v>
          </cell>
          <cell r="I54" t="str">
            <v>Bit Nozzles</v>
          </cell>
        </row>
        <row r="55">
          <cell r="B55" t="str">
            <v>Blade Length (m)</v>
          </cell>
          <cell r="C55" t="str">
            <v>Mid-Pt. To Bit (m)</v>
          </cell>
          <cell r="E55" t="str">
            <v>Type</v>
          </cell>
          <cell r="F55" t="str">
            <v>Distance To Bit (m)</v>
          </cell>
          <cell r="I55" t="str">
            <v>Count</v>
          </cell>
          <cell r="J55" t="str">
            <v>Size in 32nds</v>
          </cell>
        </row>
        <row r="56">
          <cell r="B56">
            <v>0.17678399384021759</v>
          </cell>
          <cell r="C56">
            <v>0.72542405128479004</v>
          </cell>
          <cell r="E56" t="str">
            <v>D&amp;I</v>
          </cell>
          <cell r="F56">
            <v>13.9</v>
          </cell>
        </row>
        <row r="57">
          <cell r="B57">
            <v>4</v>
          </cell>
          <cell r="C57">
            <v>32.98271369934082</v>
          </cell>
        </row>
        <row r="61">
          <cell r="C61" t="str">
            <v>Bend To Bottom</v>
          </cell>
          <cell r="I61" t="str">
            <v>TFA</v>
          </cell>
          <cell r="J61">
            <v>0</v>
          </cell>
        </row>
        <row r="62">
          <cell r="B62" t="str">
            <v>Bent Housing Angle (deg)</v>
          </cell>
          <cell r="C62" t="str">
            <v>Connection (m)</v>
          </cell>
        </row>
        <row r="63">
          <cell r="B63">
            <v>1.1499999999999999</v>
          </cell>
          <cell r="I63" t="str">
            <v>Quality Control</v>
          </cell>
        </row>
        <row r="64">
          <cell r="I64" t="str">
            <v>Created By:</v>
          </cell>
          <cell r="J64" t="str">
            <v>H. Jaasund</v>
          </cell>
        </row>
        <row r="65">
          <cell r="I65" t="str">
            <v>Checked By:</v>
          </cell>
        </row>
      </sheetData>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mmon Data"/>
      <sheetName val="ADA Phone List"/>
      <sheetName val="tool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1"/>
      <sheetName val="DD Work#1"/>
      <sheetName val="Motor#1"/>
      <sheetName val="Slide "/>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69"/>
  <sheetViews>
    <sheetView showGridLines="0" tabSelected="1" view="pageBreakPreview" topLeftCell="A31" zoomScaleNormal="115" zoomScaleSheetLayoutView="100" workbookViewId="0">
      <selection activeCell="A51" sqref="A51"/>
    </sheetView>
  </sheetViews>
  <sheetFormatPr defaultColWidth="9.140625" defaultRowHeight="12.75"/>
  <cols>
    <col min="1" max="1" width="15.85546875" style="1" customWidth="1"/>
    <col min="2" max="2" width="7.42578125" style="1" customWidth="1"/>
    <col min="3" max="3" width="5.28515625" style="1" customWidth="1"/>
    <col min="4" max="4" width="9" style="1" customWidth="1"/>
    <col min="5" max="5" width="11.7109375" style="1" customWidth="1"/>
    <col min="6" max="6" width="9.7109375" style="1" customWidth="1"/>
    <col min="7" max="7" width="10.140625" style="1" customWidth="1"/>
    <col min="8" max="8" width="8.85546875" style="1" customWidth="1"/>
    <col min="9" max="9" width="9.7109375" style="1" customWidth="1"/>
    <col min="10" max="10" width="9.5703125" style="1" customWidth="1"/>
    <col min="11" max="12" width="3.7109375" style="1" customWidth="1"/>
    <col min="13" max="13" width="5.85546875" style="1" customWidth="1"/>
    <col min="14" max="14" width="7.140625" style="1" customWidth="1"/>
    <col min="15" max="15" width="5.28515625" style="1" customWidth="1"/>
    <col min="16" max="16" width="5.7109375" style="1" bestFit="1" customWidth="1"/>
    <col min="17" max="17" width="7.140625" style="1" customWidth="1"/>
    <col min="18" max="18" width="7.28515625" style="1" customWidth="1"/>
    <col min="19" max="19" width="6" style="1" customWidth="1"/>
    <col min="20" max="20" width="7" style="1" customWidth="1"/>
    <col min="21" max="21" width="7.140625" style="1" customWidth="1"/>
    <col min="22" max="22" width="10.5703125" style="1" bestFit="1" customWidth="1"/>
    <col min="23" max="24" width="10.28515625" style="1" customWidth="1"/>
    <col min="25" max="16384" width="9.140625" style="1"/>
  </cols>
  <sheetData>
    <row r="1" spans="1:23" ht="24" customHeight="1">
      <c r="A1" s="282" t="s">
        <v>269</v>
      </c>
      <c r="B1" s="283"/>
      <c r="C1" s="283"/>
      <c r="D1" s="283"/>
      <c r="E1" s="283"/>
      <c r="F1" s="283"/>
      <c r="G1" s="283"/>
      <c r="H1" s="283"/>
      <c r="I1" s="283"/>
      <c r="J1" s="283"/>
      <c r="K1" s="283"/>
      <c r="L1" s="283"/>
      <c r="M1" s="283"/>
      <c r="N1" s="283"/>
      <c r="O1" s="283"/>
      <c r="P1" s="283"/>
      <c r="Q1" s="283"/>
      <c r="R1" s="283"/>
      <c r="S1" s="283"/>
      <c r="T1" s="283"/>
      <c r="U1" s="283"/>
      <c r="V1" s="284"/>
    </row>
    <row r="2" spans="1:23" ht="22.5" customHeight="1">
      <c r="A2" s="285" t="s">
        <v>268</v>
      </c>
      <c r="B2" s="286"/>
      <c r="C2" s="286"/>
      <c r="D2" s="286"/>
      <c r="E2" s="286"/>
      <c r="F2" s="286"/>
      <c r="G2" s="286"/>
      <c r="H2" s="286"/>
      <c r="I2" s="286"/>
      <c r="J2" s="286"/>
      <c r="K2" s="286"/>
      <c r="L2" s="286"/>
      <c r="M2" s="286"/>
      <c r="N2" s="286"/>
      <c r="O2" s="286"/>
      <c r="P2" s="286"/>
      <c r="Q2" s="286"/>
      <c r="R2" s="286"/>
      <c r="S2" s="286"/>
      <c r="T2" s="286"/>
      <c r="U2" s="286"/>
      <c r="V2" s="287"/>
    </row>
    <row r="3" spans="1:23" s="4" customFormat="1" ht="12" customHeight="1">
      <c r="A3" s="2"/>
      <c r="B3" s="3"/>
      <c r="C3" s="3"/>
      <c r="D3" s="3"/>
      <c r="E3" s="3"/>
      <c r="F3" s="3"/>
      <c r="G3" s="3"/>
      <c r="H3" s="3" t="s">
        <v>0</v>
      </c>
      <c r="I3" s="3"/>
      <c r="J3" s="3"/>
      <c r="K3" s="3"/>
      <c r="L3" s="3"/>
      <c r="M3" s="197"/>
      <c r="N3" s="197"/>
      <c r="O3" s="197"/>
      <c r="P3" s="197"/>
      <c r="Q3" s="197"/>
      <c r="R3" s="197"/>
      <c r="S3" s="288"/>
      <c r="T3" s="288"/>
      <c r="U3" s="288"/>
      <c r="V3" s="289"/>
    </row>
    <row r="4" spans="1:23" s="4" customFormat="1" ht="15" customHeight="1">
      <c r="A4" s="142" t="s">
        <v>1</v>
      </c>
      <c r="B4" s="292">
        <v>3</v>
      </c>
      <c r="C4" s="293"/>
      <c r="D4" s="142" t="s">
        <v>270</v>
      </c>
      <c r="E4" s="294" t="e">
        <f>#REF!</f>
        <v>#REF!</v>
      </c>
      <c r="F4" s="295"/>
      <c r="G4" s="147" t="s">
        <v>2</v>
      </c>
      <c r="H4" s="280" t="e">
        <f>#REF!</f>
        <v>#REF!</v>
      </c>
      <c r="I4" s="281"/>
      <c r="J4" s="138" t="s">
        <v>202</v>
      </c>
      <c r="K4" s="280" t="e">
        <f>#REF!</f>
        <v>#REF!</v>
      </c>
      <c r="L4" s="281"/>
      <c r="M4" s="205" t="s">
        <v>252</v>
      </c>
      <c r="N4" s="203"/>
      <c r="O4" s="203"/>
      <c r="P4" s="290" t="e">
        <f>#REF!</f>
        <v>#REF!</v>
      </c>
      <c r="Q4" s="290"/>
      <c r="R4" s="291"/>
    </row>
    <row r="5" spans="1:23" s="4" customFormat="1" ht="15" customHeight="1">
      <c r="A5" s="145" t="s">
        <v>3</v>
      </c>
      <c r="B5" s="307">
        <f>VLOOKUP($B$4,'Time Breakdown'!$B:$C,2,0)</f>
        <v>41142</v>
      </c>
      <c r="C5" s="308"/>
      <c r="D5" s="309"/>
      <c r="E5" s="203" t="s">
        <v>7</v>
      </c>
      <c r="F5" s="204"/>
      <c r="G5" s="296" t="e">
        <f>#REF!</f>
        <v>#REF!</v>
      </c>
      <c r="H5" s="291"/>
      <c r="I5" s="203" t="s">
        <v>8</v>
      </c>
      <c r="J5" s="203"/>
      <c r="K5" s="203"/>
      <c r="L5" s="204"/>
      <c r="M5" s="305" t="s">
        <v>294</v>
      </c>
      <c r="N5" s="306"/>
      <c r="O5" s="299" t="s">
        <v>9</v>
      </c>
      <c r="P5" s="304"/>
      <c r="Q5" s="300"/>
      <c r="R5" s="297" t="e">
        <f>B5-G5</f>
        <v>#REF!</v>
      </c>
      <c r="S5" s="298"/>
      <c r="T5" s="299" t="s">
        <v>11</v>
      </c>
      <c r="U5" s="300"/>
      <c r="V5" s="146" t="e">
        <f>#REF!</f>
        <v>#REF!</v>
      </c>
    </row>
    <row r="6" spans="1:23" s="4" customFormat="1" ht="7.5" customHeight="1">
      <c r="A6" s="185"/>
      <c r="B6" s="186"/>
      <c r="C6" s="186"/>
      <c r="D6" s="186"/>
      <c r="E6" s="186"/>
      <c r="F6" s="186"/>
      <c r="G6" s="186"/>
      <c r="H6" s="186"/>
      <c r="I6" s="186"/>
      <c r="J6" s="186"/>
      <c r="K6" s="186"/>
      <c r="L6" s="186"/>
      <c r="M6" s="186"/>
      <c r="N6" s="186"/>
      <c r="O6" s="186"/>
      <c r="P6" s="186"/>
      <c r="Q6" s="186"/>
      <c r="R6" s="186"/>
      <c r="S6" s="186"/>
      <c r="T6" s="186"/>
      <c r="U6" s="186"/>
      <c r="V6" s="187"/>
    </row>
    <row r="7" spans="1:23" s="4" customFormat="1" ht="15" customHeight="1">
      <c r="A7" s="205" t="s">
        <v>316</v>
      </c>
      <c r="B7" s="203"/>
      <c r="C7" s="280" t="e">
        <f>#REF!</f>
        <v>#REF!</v>
      </c>
      <c r="D7" s="281"/>
      <c r="E7" s="205" t="s">
        <v>4</v>
      </c>
      <c r="F7" s="203"/>
      <c r="G7" s="158" t="e">
        <f>#REF!</f>
        <v>#REF!</v>
      </c>
      <c r="H7" s="205" t="s">
        <v>5</v>
      </c>
      <c r="I7" s="204"/>
      <c r="J7" s="280" t="e">
        <f>#REF!</f>
        <v>#REF!</v>
      </c>
      <c r="K7" s="280"/>
      <c r="L7" s="280"/>
      <c r="M7" s="281"/>
      <c r="N7" s="205" t="s">
        <v>6</v>
      </c>
      <c r="O7" s="204"/>
      <c r="P7" s="280" t="e">
        <f>#REF!</f>
        <v>#REF!</v>
      </c>
      <c r="Q7" s="280"/>
      <c r="R7" s="281"/>
      <c r="S7" s="205" t="s">
        <v>271</v>
      </c>
      <c r="T7" s="203"/>
      <c r="U7" s="204"/>
      <c r="V7" s="143">
        <v>1.32</v>
      </c>
    </row>
    <row r="8" spans="1:23" s="4" customFormat="1" ht="7.5" customHeight="1">
      <c r="A8" s="185"/>
      <c r="B8" s="186"/>
      <c r="C8" s="186"/>
      <c r="D8" s="186"/>
      <c r="E8" s="186"/>
      <c r="F8" s="186"/>
      <c r="G8" s="186"/>
      <c r="H8" s="186"/>
      <c r="I8" s="186"/>
      <c r="J8" s="186"/>
      <c r="K8" s="186"/>
      <c r="L8" s="186"/>
      <c r="M8" s="186"/>
      <c r="N8" s="186"/>
      <c r="O8" s="186"/>
      <c r="P8" s="186"/>
      <c r="Q8" s="186"/>
      <c r="R8" s="186"/>
      <c r="S8" s="186"/>
      <c r="T8" s="186"/>
      <c r="U8" s="186"/>
      <c r="V8" s="187"/>
    </row>
    <row r="9" spans="1:23" s="4" customFormat="1" ht="18.75" customHeight="1">
      <c r="A9" s="151" t="s">
        <v>10</v>
      </c>
      <c r="B9" s="310">
        <v>234</v>
      </c>
      <c r="C9" s="311"/>
      <c r="D9" s="205" t="s">
        <v>12</v>
      </c>
      <c r="E9" s="204"/>
      <c r="F9" s="137">
        <v>234</v>
      </c>
      <c r="G9" s="205" t="s">
        <v>13</v>
      </c>
      <c r="H9" s="204"/>
      <c r="I9" s="7">
        <v>234</v>
      </c>
      <c r="J9" s="226" t="s">
        <v>14</v>
      </c>
      <c r="K9" s="227"/>
      <c r="L9" s="227"/>
      <c r="M9" s="301">
        <v>234</v>
      </c>
      <c r="N9" s="207"/>
      <c r="O9" s="205" t="s">
        <v>15</v>
      </c>
      <c r="P9" s="203"/>
      <c r="Q9" s="203"/>
      <c r="R9" s="302">
        <f>F9-M9</f>
        <v>0</v>
      </c>
      <c r="S9" s="303"/>
      <c r="T9" s="205" t="s">
        <v>264</v>
      </c>
      <c r="U9" s="204"/>
      <c r="V9" s="8">
        <v>17.5</v>
      </c>
      <c r="W9" s="9"/>
    </row>
    <row r="10" spans="1:23" s="4" customFormat="1" ht="18.75" customHeight="1">
      <c r="A10" s="149" t="s">
        <v>272</v>
      </c>
      <c r="B10" s="201" t="s">
        <v>295</v>
      </c>
      <c r="C10" s="202"/>
      <c r="D10" s="203" t="s">
        <v>273</v>
      </c>
      <c r="E10" s="204"/>
      <c r="F10" s="32">
        <v>233</v>
      </c>
      <c r="G10" s="203" t="s">
        <v>276</v>
      </c>
      <c r="H10" s="204"/>
      <c r="I10" s="4">
        <v>233</v>
      </c>
      <c r="J10" s="205" t="s">
        <v>274</v>
      </c>
      <c r="K10" s="203"/>
      <c r="L10" s="204"/>
      <c r="M10" s="157" t="s">
        <v>296</v>
      </c>
      <c r="N10" s="205" t="s">
        <v>277</v>
      </c>
      <c r="O10" s="203"/>
      <c r="P10" s="204"/>
      <c r="Q10" s="206">
        <v>1960</v>
      </c>
      <c r="R10" s="207"/>
      <c r="S10" s="203" t="s">
        <v>275</v>
      </c>
      <c r="T10" s="203"/>
      <c r="U10" s="204"/>
      <c r="V10" s="150">
        <v>1918</v>
      </c>
      <c r="W10" s="148"/>
    </row>
    <row r="11" spans="1:23" s="4" customFormat="1" ht="7.5" customHeight="1">
      <c r="A11" s="185"/>
      <c r="B11" s="186"/>
      <c r="C11" s="186"/>
      <c r="D11" s="186"/>
      <c r="E11" s="186"/>
      <c r="F11" s="186"/>
      <c r="G11" s="186"/>
      <c r="H11" s="186"/>
      <c r="I11" s="186"/>
      <c r="J11" s="186"/>
      <c r="K11" s="186"/>
      <c r="L11" s="186"/>
      <c r="M11" s="186"/>
      <c r="N11" s="186"/>
      <c r="O11" s="186"/>
      <c r="P11" s="186"/>
      <c r="Q11" s="186"/>
      <c r="R11" s="186"/>
      <c r="S11" s="186"/>
      <c r="T11" s="186"/>
      <c r="U11" s="186"/>
      <c r="V11" s="187"/>
    </row>
    <row r="12" spans="1:23" s="4" customFormat="1" ht="15" customHeight="1">
      <c r="A12" s="179" t="s">
        <v>225</v>
      </c>
      <c r="B12" s="180"/>
      <c r="C12" s="181"/>
      <c r="D12" s="211" t="s">
        <v>302</v>
      </c>
      <c r="E12" s="212"/>
      <c r="F12" s="213"/>
      <c r="G12" s="182" t="s">
        <v>226</v>
      </c>
      <c r="H12" s="183"/>
      <c r="I12" s="184"/>
      <c r="J12" s="10" t="s">
        <v>297</v>
      </c>
      <c r="K12" s="10"/>
      <c r="L12" s="10"/>
      <c r="M12" s="10"/>
      <c r="N12" s="10"/>
      <c r="O12" s="182" t="s">
        <v>227</v>
      </c>
      <c r="P12" s="183"/>
      <c r="Q12" s="184"/>
      <c r="R12" s="211" t="s">
        <v>207</v>
      </c>
      <c r="S12" s="212"/>
      <c r="T12" s="212"/>
      <c r="U12" s="212"/>
      <c r="V12" s="213"/>
    </row>
    <row r="13" spans="1:23" s="4" customFormat="1" ht="7.5" customHeight="1">
      <c r="A13" s="185"/>
      <c r="B13" s="186"/>
      <c r="C13" s="186"/>
      <c r="D13" s="186"/>
      <c r="E13" s="186"/>
      <c r="F13" s="186"/>
      <c r="G13" s="186"/>
      <c r="H13" s="186"/>
      <c r="I13" s="186"/>
      <c r="J13" s="186"/>
      <c r="K13" s="186"/>
      <c r="L13" s="186"/>
      <c r="M13" s="186"/>
      <c r="N13" s="186"/>
      <c r="O13" s="186"/>
      <c r="P13" s="186"/>
      <c r="Q13" s="186"/>
      <c r="R13" s="186"/>
      <c r="S13" s="186"/>
      <c r="T13" s="186"/>
      <c r="U13" s="186"/>
      <c r="V13" s="187"/>
    </row>
    <row r="14" spans="1:23" s="4" customFormat="1" ht="15" customHeight="1">
      <c r="A14" s="179" t="s">
        <v>16</v>
      </c>
      <c r="B14" s="180"/>
      <c r="C14" s="180"/>
      <c r="D14" s="208"/>
      <c r="E14" s="209"/>
      <c r="F14" s="210"/>
      <c r="G14" s="182" t="s">
        <v>267</v>
      </c>
      <c r="H14" s="183"/>
      <c r="I14" s="184"/>
      <c r="J14" s="208" t="s">
        <v>300</v>
      </c>
      <c r="K14" s="209"/>
      <c r="L14" s="209"/>
      <c r="M14" s="209"/>
      <c r="N14" s="209"/>
      <c r="O14" s="182" t="s">
        <v>266</v>
      </c>
      <c r="P14" s="183"/>
      <c r="Q14" s="184"/>
      <c r="R14" s="208"/>
      <c r="S14" s="209"/>
      <c r="T14" s="209"/>
      <c r="U14" s="209"/>
      <c r="V14" s="209"/>
      <c r="W14" s="72"/>
    </row>
    <row r="15" spans="1:23" s="4" customFormat="1" ht="15" customHeight="1">
      <c r="A15" s="179" t="s">
        <v>19</v>
      </c>
      <c r="B15" s="180"/>
      <c r="C15" s="180"/>
      <c r="D15" s="208" t="s">
        <v>22</v>
      </c>
      <c r="E15" s="209"/>
      <c r="F15" s="210"/>
      <c r="G15" s="182" t="s">
        <v>20</v>
      </c>
      <c r="H15" s="183"/>
      <c r="I15" s="183"/>
      <c r="J15" s="208"/>
      <c r="K15" s="209"/>
      <c r="L15" s="209"/>
      <c r="M15" s="209"/>
      <c r="N15" s="210"/>
      <c r="O15" s="182" t="s">
        <v>265</v>
      </c>
      <c r="P15" s="183"/>
      <c r="Q15" s="183"/>
      <c r="R15" s="208" t="s">
        <v>279</v>
      </c>
      <c r="S15" s="209"/>
      <c r="T15" s="209"/>
      <c r="U15" s="209"/>
      <c r="V15" s="210"/>
    </row>
    <row r="16" spans="1:23" s="4" customFormat="1" ht="15" customHeight="1">
      <c r="A16" s="179" t="s">
        <v>21</v>
      </c>
      <c r="B16" s="180"/>
      <c r="C16" s="180"/>
      <c r="D16" s="208" t="s">
        <v>301</v>
      </c>
      <c r="E16" s="209"/>
      <c r="F16" s="210"/>
      <c r="G16" s="182" t="s">
        <v>23</v>
      </c>
      <c r="H16" s="183"/>
      <c r="I16" s="183"/>
      <c r="J16" s="208"/>
      <c r="K16" s="209"/>
      <c r="L16" s="209"/>
      <c r="M16" s="209"/>
      <c r="N16" s="210"/>
      <c r="O16" s="182" t="s">
        <v>17</v>
      </c>
      <c r="P16" s="183"/>
      <c r="Q16" s="183"/>
      <c r="R16" s="208" t="s">
        <v>18</v>
      </c>
      <c r="S16" s="209"/>
      <c r="T16" s="209"/>
      <c r="U16" s="209"/>
      <c r="V16" s="210"/>
    </row>
    <row r="17" spans="1:33" s="4" customFormat="1" ht="7.5" customHeight="1">
      <c r="A17" s="185"/>
      <c r="B17" s="186"/>
      <c r="C17" s="186"/>
      <c r="D17" s="186"/>
      <c r="E17" s="186"/>
      <c r="F17" s="186"/>
      <c r="G17" s="186"/>
      <c r="H17" s="186"/>
      <c r="I17" s="186"/>
      <c r="J17" s="186"/>
      <c r="K17" s="186"/>
      <c r="L17" s="186"/>
      <c r="M17" s="186"/>
      <c r="N17" s="186"/>
      <c r="O17" s="186"/>
      <c r="P17" s="186"/>
      <c r="Q17" s="186"/>
      <c r="R17" s="186"/>
      <c r="S17" s="186"/>
      <c r="T17" s="186"/>
      <c r="U17" s="186"/>
      <c r="V17" s="187"/>
    </row>
    <row r="18" spans="1:33" s="4" customFormat="1" ht="30" customHeight="1">
      <c r="A18" s="188" t="s">
        <v>223</v>
      </c>
      <c r="B18" s="189"/>
      <c r="C18" s="189"/>
      <c r="D18" s="190"/>
      <c r="E18" s="191" t="s">
        <v>327</v>
      </c>
      <c r="F18" s="192"/>
      <c r="G18" s="192"/>
      <c r="H18" s="192"/>
      <c r="I18" s="192"/>
      <c r="J18" s="192"/>
      <c r="K18" s="192"/>
      <c r="L18" s="192"/>
      <c r="M18" s="192"/>
      <c r="N18" s="192"/>
      <c r="O18" s="192"/>
      <c r="P18" s="192"/>
      <c r="Q18" s="192"/>
      <c r="R18" s="192"/>
      <c r="S18" s="192"/>
      <c r="T18" s="192"/>
      <c r="U18" s="192"/>
      <c r="V18" s="193"/>
    </row>
    <row r="19" spans="1:33" s="4" customFormat="1" ht="30" customHeight="1">
      <c r="A19" s="188" t="s">
        <v>253</v>
      </c>
      <c r="B19" s="189"/>
      <c r="C19" s="189"/>
      <c r="D19" s="190"/>
      <c r="E19" s="191" t="s">
        <v>328</v>
      </c>
      <c r="F19" s="192"/>
      <c r="G19" s="192"/>
      <c r="H19" s="192"/>
      <c r="I19" s="192"/>
      <c r="J19" s="192"/>
      <c r="K19" s="192"/>
      <c r="L19" s="192"/>
      <c r="M19" s="192"/>
      <c r="N19" s="192"/>
      <c r="O19" s="192"/>
      <c r="P19" s="192"/>
      <c r="Q19" s="192"/>
      <c r="R19" s="192"/>
      <c r="S19" s="192"/>
      <c r="T19" s="192"/>
      <c r="U19" s="192"/>
      <c r="V19" s="193"/>
    </row>
    <row r="20" spans="1:33" s="4" customFormat="1" ht="30" customHeight="1">
      <c r="A20" s="188" t="s">
        <v>224</v>
      </c>
      <c r="B20" s="189"/>
      <c r="C20" s="189"/>
      <c r="D20" s="190"/>
      <c r="E20" s="191" t="s">
        <v>329</v>
      </c>
      <c r="F20" s="192"/>
      <c r="G20" s="192"/>
      <c r="H20" s="192"/>
      <c r="I20" s="192"/>
      <c r="J20" s="192"/>
      <c r="K20" s="192"/>
      <c r="L20" s="192"/>
      <c r="M20" s="192"/>
      <c r="N20" s="192"/>
      <c r="O20" s="192"/>
      <c r="P20" s="192"/>
      <c r="Q20" s="192"/>
      <c r="R20" s="192"/>
      <c r="S20" s="192"/>
      <c r="T20" s="192"/>
      <c r="U20" s="192"/>
      <c r="V20" s="193"/>
    </row>
    <row r="21" spans="1:33" s="4" customFormat="1" ht="12.75" customHeight="1">
      <c r="A21" s="73" t="s">
        <v>139</v>
      </c>
      <c r="B21" s="74"/>
      <c r="C21" s="75"/>
      <c r="D21" s="315" t="s">
        <v>140</v>
      </c>
      <c r="E21" s="316"/>
      <c r="F21" s="319" t="s">
        <v>141</v>
      </c>
      <c r="G21" s="320"/>
      <c r="H21" s="63" t="s">
        <v>142</v>
      </c>
      <c r="I21" s="315" t="s">
        <v>143</v>
      </c>
      <c r="J21" s="316"/>
      <c r="K21" s="536" t="s">
        <v>299</v>
      </c>
      <c r="L21" s="537"/>
      <c r="M21" s="537"/>
      <c r="N21" s="76"/>
      <c r="O21" s="76"/>
      <c r="P21" s="76"/>
      <c r="Q21" s="76"/>
      <c r="R21" s="76"/>
      <c r="S21" s="76"/>
      <c r="T21" s="76"/>
      <c r="U21" s="76"/>
      <c r="V21" s="77"/>
    </row>
    <row r="22" spans="1:33" s="44" customFormat="1" ht="12.75" customHeight="1">
      <c r="A22" s="78"/>
      <c r="B22" s="79"/>
      <c r="C22" s="80"/>
      <c r="D22" s="317"/>
      <c r="E22" s="318"/>
      <c r="F22" s="321" t="s">
        <v>298</v>
      </c>
      <c r="G22" s="322"/>
      <c r="H22" s="41"/>
      <c r="I22" s="323"/>
      <c r="J22" s="324"/>
      <c r="K22" s="81"/>
      <c r="L22" s="82"/>
      <c r="M22" s="82"/>
      <c r="N22" s="82"/>
      <c r="O22" s="82"/>
      <c r="P22" s="82"/>
      <c r="Q22" s="82"/>
      <c r="R22" s="82"/>
      <c r="S22" s="82"/>
      <c r="T22" s="82"/>
      <c r="U22" s="82"/>
      <c r="V22" s="83"/>
      <c r="X22" s="4"/>
      <c r="Y22" s="4"/>
      <c r="Z22" s="4"/>
      <c r="AA22" s="4"/>
      <c r="AB22" s="4"/>
      <c r="AC22" s="4"/>
      <c r="AD22" s="4"/>
      <c r="AE22" s="4"/>
      <c r="AF22" s="4"/>
      <c r="AG22" s="4"/>
    </row>
    <row r="23" spans="1:33" s="4" customFormat="1" ht="7.5" customHeight="1">
      <c r="A23" s="312"/>
      <c r="B23" s="313"/>
      <c r="C23" s="313"/>
      <c r="D23" s="313"/>
      <c r="E23" s="313"/>
      <c r="F23" s="313"/>
      <c r="G23" s="313"/>
      <c r="H23" s="313"/>
      <c r="I23" s="313"/>
      <c r="J23" s="313"/>
      <c r="K23" s="313"/>
      <c r="L23" s="313"/>
      <c r="M23" s="313"/>
      <c r="N23" s="313"/>
      <c r="O23" s="313"/>
      <c r="P23" s="313"/>
      <c r="Q23" s="313"/>
      <c r="R23" s="313"/>
      <c r="S23" s="313"/>
      <c r="T23" s="313"/>
      <c r="U23" s="313"/>
      <c r="V23" s="314"/>
    </row>
    <row r="24" spans="1:33" s="4" customFormat="1" ht="30.75" customHeight="1">
      <c r="A24" s="188" t="s">
        <v>35</v>
      </c>
      <c r="B24" s="189"/>
      <c r="C24" s="188" t="s">
        <v>36</v>
      </c>
      <c r="D24" s="190"/>
      <c r="E24" s="194">
        <v>125642.83</v>
      </c>
      <c r="F24" s="195"/>
      <c r="G24" s="188" t="s">
        <v>37</v>
      </c>
      <c r="H24" s="190"/>
      <c r="I24" s="194">
        <v>924286.62</v>
      </c>
      <c r="J24" s="195"/>
      <c r="K24" s="188" t="s">
        <v>254</v>
      </c>
      <c r="L24" s="189"/>
      <c r="M24" s="189"/>
      <c r="N24" s="190"/>
      <c r="O24" s="196"/>
      <c r="P24" s="197"/>
      <c r="Q24" s="198"/>
      <c r="R24" s="188" t="s">
        <v>255</v>
      </c>
      <c r="S24" s="189"/>
      <c r="T24" s="190"/>
      <c r="U24" s="199"/>
      <c r="V24" s="200"/>
    </row>
    <row r="25" spans="1:33" s="4" customFormat="1" ht="7.5" customHeight="1">
      <c r="A25" s="217"/>
      <c r="B25" s="218"/>
      <c r="C25" s="218"/>
      <c r="D25" s="218"/>
      <c r="E25" s="218"/>
      <c r="F25" s="218"/>
      <c r="G25" s="218"/>
      <c r="H25" s="218"/>
      <c r="I25" s="218"/>
      <c r="J25" s="218"/>
      <c r="K25" s="218"/>
      <c r="L25" s="218"/>
      <c r="M25" s="218"/>
      <c r="N25" s="218"/>
      <c r="O25" s="218"/>
      <c r="P25" s="218"/>
      <c r="Q25" s="218"/>
      <c r="R25" s="218"/>
      <c r="S25" s="218"/>
      <c r="T25" s="218"/>
      <c r="U25" s="218"/>
      <c r="V25" s="219"/>
    </row>
    <row r="26" spans="1:33" s="4" customFormat="1" ht="15.75">
      <c r="A26" s="233" t="s">
        <v>284</v>
      </c>
      <c r="B26" s="234"/>
      <c r="C26" s="234"/>
      <c r="D26" s="234"/>
      <c r="E26" s="234"/>
      <c r="F26" s="234"/>
      <c r="G26" s="234"/>
      <c r="H26" s="234"/>
      <c r="I26" s="234"/>
      <c r="J26" s="234"/>
      <c r="K26" s="234"/>
      <c r="L26" s="234"/>
      <c r="M26" s="234"/>
      <c r="N26" s="234"/>
      <c r="O26" s="234"/>
      <c r="P26" s="234"/>
      <c r="Q26" s="234"/>
      <c r="R26" s="234"/>
      <c r="S26" s="234"/>
      <c r="T26" s="234"/>
      <c r="U26" s="234"/>
      <c r="V26" s="235"/>
    </row>
    <row r="27" spans="1:33" s="4" customFormat="1" ht="12.75" customHeight="1">
      <c r="A27" s="205" t="s">
        <v>291</v>
      </c>
      <c r="B27" s="203"/>
      <c r="C27" s="204"/>
      <c r="D27" s="325" t="s">
        <v>144</v>
      </c>
      <c r="E27" s="326"/>
      <c r="F27" s="326"/>
      <c r="G27" s="326"/>
      <c r="H27" s="326"/>
      <c r="I27" s="326"/>
      <c r="J27" s="326"/>
      <c r="K27" s="326"/>
      <c r="L27" s="326"/>
      <c r="M27" s="326"/>
      <c r="N27" s="326"/>
      <c r="O27" s="182" t="s">
        <v>105</v>
      </c>
      <c r="P27" s="183"/>
      <c r="Q27" s="183"/>
      <c r="R27" s="184"/>
      <c r="S27" s="346"/>
      <c r="T27" s="347"/>
      <c r="U27" s="347"/>
      <c r="V27" s="347"/>
    </row>
    <row r="28" spans="1:33" s="4" customFormat="1" ht="12.75" customHeight="1">
      <c r="A28" s="330" t="s">
        <v>290</v>
      </c>
      <c r="B28" s="330"/>
      <c r="C28" s="330"/>
      <c r="D28" s="331"/>
      <c r="E28" s="534" t="s">
        <v>317</v>
      </c>
      <c r="F28" s="535"/>
      <c r="G28" s="205" t="s">
        <v>292</v>
      </c>
      <c r="H28" s="203"/>
      <c r="I28" s="204"/>
      <c r="J28" s="327" t="s">
        <v>320</v>
      </c>
      <c r="K28" s="328"/>
      <c r="L28" s="328"/>
      <c r="M28" s="328"/>
      <c r="N28" s="329"/>
      <c r="O28" s="226" t="s">
        <v>102</v>
      </c>
      <c r="P28" s="227"/>
      <c r="Q28" s="227"/>
      <c r="R28" s="228"/>
      <c r="S28" s="226" t="s">
        <v>103</v>
      </c>
      <c r="T28" s="227"/>
      <c r="U28" s="227"/>
      <c r="V28" s="228"/>
    </row>
    <row r="29" spans="1:33" s="4" customFormat="1" ht="12.75" customHeight="1">
      <c r="A29" s="153" t="s">
        <v>293</v>
      </c>
      <c r="B29" s="334"/>
      <c r="C29" s="334"/>
      <c r="D29" s="149" t="s">
        <v>286</v>
      </c>
      <c r="E29" s="152"/>
      <c r="F29" s="149" t="s">
        <v>287</v>
      </c>
      <c r="G29" s="152"/>
      <c r="H29" s="205" t="s">
        <v>288</v>
      </c>
      <c r="I29" s="204"/>
      <c r="J29" s="152"/>
      <c r="K29" s="205" t="s">
        <v>289</v>
      </c>
      <c r="L29" s="203"/>
      <c r="M29" s="204"/>
      <c r="N29" s="37"/>
      <c r="O29" s="11" t="s">
        <v>104</v>
      </c>
      <c r="P29" s="63"/>
      <c r="Q29" s="63"/>
      <c r="R29" s="63"/>
      <c r="S29" s="11" t="s">
        <v>104</v>
      </c>
      <c r="T29" s="63"/>
      <c r="U29" s="63"/>
      <c r="V29" s="63"/>
    </row>
    <row r="30" spans="1:33" s="4" customFormat="1" ht="15" customHeight="1">
      <c r="A30" s="179" t="s">
        <v>280</v>
      </c>
      <c r="B30" s="181"/>
      <c r="C30" s="332"/>
      <c r="D30" s="333"/>
      <c r="E30" s="205" t="s">
        <v>281</v>
      </c>
      <c r="F30" s="204"/>
      <c r="G30" s="154"/>
      <c r="H30" s="182" t="s">
        <v>282</v>
      </c>
      <c r="I30" s="184"/>
      <c r="J30" s="155"/>
      <c r="K30" s="211"/>
      <c r="L30" s="212"/>
      <c r="M30" s="212"/>
      <c r="N30" s="213"/>
      <c r="O30" s="11" t="s">
        <v>106</v>
      </c>
      <c r="P30" s="41"/>
      <c r="Q30" s="41"/>
      <c r="R30" s="41"/>
      <c r="S30" s="11" t="s">
        <v>106</v>
      </c>
      <c r="T30" s="41"/>
      <c r="U30" s="41"/>
      <c r="V30" s="41"/>
    </row>
    <row r="31" spans="1:33" s="4" customFormat="1">
      <c r="A31" s="335"/>
      <c r="B31" s="336"/>
      <c r="C31" s="336"/>
      <c r="D31" s="336"/>
      <c r="E31" s="336"/>
      <c r="F31" s="336"/>
      <c r="G31" s="336"/>
      <c r="H31" s="336"/>
      <c r="I31" s="336"/>
      <c r="J31" s="336"/>
      <c r="K31" s="336"/>
      <c r="L31" s="336"/>
      <c r="M31" s="336"/>
      <c r="N31" s="336"/>
      <c r="O31" s="336"/>
      <c r="P31" s="336"/>
      <c r="Q31" s="336"/>
      <c r="R31" s="336"/>
      <c r="S31" s="336"/>
      <c r="T31" s="336"/>
      <c r="U31" s="336"/>
      <c r="V31" s="337"/>
    </row>
    <row r="32" spans="1:33" s="4" customFormat="1" ht="15" customHeight="1">
      <c r="A32" s="424" t="s">
        <v>24</v>
      </c>
      <c r="B32" s="425"/>
      <c r="C32" s="425"/>
      <c r="D32" s="425"/>
      <c r="E32" s="425"/>
      <c r="F32" s="425"/>
      <c r="G32" s="425"/>
      <c r="H32" s="425"/>
      <c r="I32" s="425"/>
      <c r="J32" s="425"/>
      <c r="K32" s="425"/>
      <c r="L32" s="425"/>
      <c r="M32" s="425"/>
      <c r="N32" s="425"/>
      <c r="O32" s="425"/>
      <c r="P32" s="425"/>
      <c r="Q32" s="425"/>
      <c r="R32" s="425"/>
      <c r="S32" s="425"/>
      <c r="T32" s="425"/>
      <c r="U32" s="425"/>
      <c r="V32" s="426"/>
    </row>
    <row r="33" spans="1:25" s="4" customFormat="1" ht="20.25" customHeight="1">
      <c r="A33" s="11" t="s">
        <v>25</v>
      </c>
      <c r="B33" s="226" t="s">
        <v>278</v>
      </c>
      <c r="C33" s="228"/>
      <c r="D33" s="6" t="s">
        <v>26</v>
      </c>
      <c r="E33" s="11" t="s">
        <v>27</v>
      </c>
      <c r="F33" s="11" t="s">
        <v>28</v>
      </c>
      <c r="G33" s="12" t="s">
        <v>200</v>
      </c>
      <c r="H33" s="12" t="s">
        <v>29</v>
      </c>
      <c r="I33" s="12" t="s">
        <v>34</v>
      </c>
      <c r="J33" s="170" t="s">
        <v>30</v>
      </c>
      <c r="K33" s="171"/>
      <c r="L33" s="171"/>
      <c r="M33" s="171"/>
      <c r="N33" s="171"/>
      <c r="O33" s="171"/>
      <c r="P33" s="171"/>
      <c r="Q33" s="171"/>
      <c r="R33" s="171"/>
      <c r="S33" s="171"/>
      <c r="T33" s="171"/>
      <c r="U33" s="171"/>
      <c r="V33" s="172"/>
    </row>
    <row r="34" spans="1:25" s="4" customFormat="1" ht="32.25" customHeight="1">
      <c r="A34" s="141" t="str">
        <f t="array" ref="A34:A45">IFERROR(INDEX('Time Breakdown'!D5:D56,SMALL(IF($B$4='Time Breakdown'!$B$5:$B$56,ROW('Time Breakdown'!D5:D56)-4,""),ROW()-33)),"")</f>
        <v>00:00</v>
      </c>
      <c r="B34" s="166" t="str">
        <f t="array" ref="B34:B45">IFERROR(INDEX('Time Breakdown'!E5:E56,SMALL(IF($B$4='Time Breakdown'!$B$5:$B$56,ROW('Time Breakdown'!E5:E56)-4,""),ROW()-33)),"")</f>
        <v>00:00</v>
      </c>
      <c r="C34" s="159"/>
      <c r="D34" s="156">
        <f t="array" ref="D34:D45">IFERROR(INDEX('Time Breakdown'!G5:G56,SMALL(IF($B$4='Time Breakdown'!$B$5:$B$56,ROW('Time Breakdown'!G5:G56)-4,""),ROW()-33)),"")</f>
        <v>24</v>
      </c>
      <c r="E34" s="19" t="str">
        <f t="array" ref="E34:E45">IF(IFERROR(INDEX('Time Breakdown'!H5:H56,SMALL(IF($B$4='Time Breakdown'!$B$5:$B$56,ROW('Time Breakdown'!H5:H56)-4,""),ROW()-33)),"")=0,"",IFERROR(INDEX('Time Breakdown'!H5:H56,SMALL(IF($B$4='Time Breakdown'!$B$5:$B$56,ROW('Time Breakdown'!H5:H56)-4,""),ROW()-33)),""))</f>
        <v>SURF</v>
      </c>
      <c r="F34" s="19" t="str">
        <f t="array" ref="F34:F45">IF(IFERROR(INDEX('Time Breakdown'!I5:I56,SMALL(IF($B$4='Time Breakdown'!$B$5:$B$56,ROW('Time Breakdown'!I5:I56)-4,""),ROW()-33)),"")=0,"",IFERROR(INDEX('Time Breakdown'!I5:I56,SMALL(IF($B$4='Time Breakdown'!$B$5:$B$56,ROW('Time Breakdown'!I5:I56)-4,""),ROW()-33)),""))</f>
        <v>DRILL</v>
      </c>
      <c r="G34" s="19" t="str">
        <f t="array" ref="G34:G45">IF(IFERROR(INDEX('Time Breakdown'!J5:J56,SMALL(IF($B$4='Time Breakdown'!$B$5:$B$56,ROW('Time Breakdown'!J5:J56)-4,""),ROW()-33)),"")=0,"",IFERROR(INDEX('Time Breakdown'!J5:J56,SMALL(IF($B$4='Time Breakdown'!$B$5:$B$56,ROW('Time Breakdown'!J5:J56)-4,""),ROW()-33)),""))</f>
        <v>DRL</v>
      </c>
      <c r="H34" s="19" t="str">
        <f t="array" ref="H34:H45">IF(IFERROR(INDEX('Time Breakdown'!K5:K56,SMALL(IF($B$4='Time Breakdown'!$B$5:$B$56,ROW('Time Breakdown'!K5:K56)-4,""),ROW()-33)),"")=0,"",IFERROR(INDEX('Time Breakdown'!K5:K56,SMALL(IF($B$4='Time Breakdown'!$B$5:$B$56,ROW('Time Breakdown'!K5:K56)-4,""),ROW()-33)),""))</f>
        <v>P</v>
      </c>
      <c r="I34" s="169" t="str">
        <f t="array" ref="I34:I45">IF(IFERROR(INDEX('Time Breakdown'!L5:L56,SMALL(IF($B$4='Time Breakdown'!$B$5:$B$56,ROW('Time Breakdown'!L5:L56)-4,""),ROW()-33)),"")=0,"",IFERROR(INDEX('Time Breakdown'!L5:L56,SMALL(IF($B$4='Time Breakdown'!$B$5:$B$56,ROW('Time Breakdown'!L5:L56)-4,""),ROW()-33)),""))</f>
        <v/>
      </c>
      <c r="J34" s="418" t="str">
        <f>IFERROR(VLOOKUP($B$4&amp;$B$5&amp;A34&amp;B34&amp;D34&amp;E34&amp;F34&amp;G34&amp;H34&amp;I34,'Time Breakdown'!$A:$M,13,0),"")</f>
        <v>Drill 17 12" hole from 76m to 216m. WOB: 2 T, Flow Rate: 960 gpm, RPM: 100, SPP: 1400 psi, Average ROP: 6.08 m</v>
      </c>
      <c r="K34" s="419"/>
      <c r="L34" s="419"/>
      <c r="M34" s="419"/>
      <c r="N34" s="419"/>
      <c r="O34" s="419"/>
      <c r="P34" s="419"/>
      <c r="Q34" s="419"/>
      <c r="R34" s="419"/>
      <c r="S34" s="419"/>
      <c r="T34" s="419"/>
      <c r="U34" s="419"/>
      <c r="V34" s="420"/>
    </row>
    <row r="35" spans="1:25" s="4" customFormat="1" ht="12.75" customHeight="1">
      <c r="A35" s="141" t="str">
        <v/>
      </c>
      <c r="B35" s="141" t="str">
        <v/>
      </c>
      <c r="C35" s="161"/>
      <c r="D35" s="156" t="str">
        <v/>
      </c>
      <c r="E35" s="19" t="str">
        <v/>
      </c>
      <c r="F35" s="19" t="str">
        <v/>
      </c>
      <c r="G35" s="19" t="str">
        <v/>
      </c>
      <c r="H35" s="19" t="str">
        <v/>
      </c>
      <c r="I35" s="169" t="str">
        <v/>
      </c>
      <c r="J35" s="223" t="str">
        <f>IFERROR(VLOOKUP($B$4&amp;$B$5&amp;A35&amp;B35&amp;D35&amp;E35&amp;F35&amp;G35&amp;H35&amp;I35,'Time Breakdown'!$A:$M,13,0),"")</f>
        <v/>
      </c>
      <c r="K35" s="224"/>
      <c r="L35" s="224"/>
      <c r="M35" s="224"/>
      <c r="N35" s="224"/>
      <c r="O35" s="224"/>
      <c r="P35" s="224"/>
      <c r="Q35" s="224"/>
      <c r="R35" s="224"/>
      <c r="S35" s="224"/>
      <c r="T35" s="224"/>
      <c r="U35" s="224"/>
      <c r="V35" s="225"/>
    </row>
    <row r="36" spans="1:25" s="4" customFormat="1" ht="12.75" customHeight="1">
      <c r="A36" s="141" t="str">
        <v/>
      </c>
      <c r="B36" s="141" t="str">
        <v/>
      </c>
      <c r="C36" s="162"/>
      <c r="D36" s="156" t="str">
        <v/>
      </c>
      <c r="E36" s="19" t="str">
        <v/>
      </c>
      <c r="F36" s="19" t="str">
        <v/>
      </c>
      <c r="G36" s="19" t="str">
        <v/>
      </c>
      <c r="H36" s="19" t="str">
        <v/>
      </c>
      <c r="I36" s="169" t="str">
        <v/>
      </c>
      <c r="J36" s="223" t="str">
        <f>IFERROR(VLOOKUP($B$4&amp;$B$5&amp;A36&amp;B36&amp;D36&amp;E36&amp;F36&amp;G36&amp;H36&amp;I36,'Time Breakdown'!$A:$M,13,0),"")</f>
        <v/>
      </c>
      <c r="K36" s="224"/>
      <c r="L36" s="224"/>
      <c r="M36" s="224"/>
      <c r="N36" s="224"/>
      <c r="O36" s="224"/>
      <c r="P36" s="224"/>
      <c r="Q36" s="224"/>
      <c r="R36" s="224"/>
      <c r="S36" s="224"/>
      <c r="T36" s="224"/>
      <c r="U36" s="224"/>
      <c r="V36" s="225"/>
    </row>
    <row r="37" spans="1:25" s="4" customFormat="1" ht="12.75" customHeight="1">
      <c r="A37" s="141" t="str">
        <v/>
      </c>
      <c r="B37" s="141" t="str">
        <v/>
      </c>
      <c r="C37" s="161"/>
      <c r="D37" s="156" t="str">
        <v/>
      </c>
      <c r="E37" s="19" t="str">
        <v/>
      </c>
      <c r="F37" s="19" t="str">
        <v/>
      </c>
      <c r="G37" s="19" t="str">
        <v/>
      </c>
      <c r="H37" s="19" t="str">
        <v/>
      </c>
      <c r="I37" s="169" t="str">
        <v/>
      </c>
      <c r="J37" s="223" t="str">
        <f>IFERROR(VLOOKUP($B$4&amp;$B$5&amp;A37&amp;B37&amp;D37&amp;E37&amp;F37&amp;G37&amp;H37&amp;I37,'Time Breakdown'!$A:$M,13,0),"")</f>
        <v/>
      </c>
      <c r="K37" s="224"/>
      <c r="L37" s="224"/>
      <c r="M37" s="224"/>
      <c r="N37" s="224"/>
      <c r="O37" s="224"/>
      <c r="P37" s="224"/>
      <c r="Q37" s="224"/>
      <c r="R37" s="224"/>
      <c r="S37" s="224"/>
      <c r="T37" s="224"/>
      <c r="U37" s="224"/>
      <c r="V37" s="225"/>
    </row>
    <row r="38" spans="1:25" s="4" customFormat="1" ht="12.75" customHeight="1">
      <c r="A38" s="141" t="str">
        <v/>
      </c>
      <c r="B38" s="141" t="str">
        <v/>
      </c>
      <c r="C38" s="161"/>
      <c r="D38" s="156" t="str">
        <v/>
      </c>
      <c r="E38" s="19" t="str">
        <v/>
      </c>
      <c r="F38" s="19" t="str">
        <v/>
      </c>
      <c r="G38" s="19" t="str">
        <v/>
      </c>
      <c r="H38" s="19" t="str">
        <v/>
      </c>
      <c r="I38" s="169" t="str">
        <v/>
      </c>
      <c r="J38" s="223" t="str">
        <f>IFERROR(VLOOKUP($B$4&amp;$B$5&amp;A38&amp;B38&amp;D38&amp;E38&amp;F38&amp;G38&amp;H38&amp;I38,'Time Breakdown'!$A:$M,13,0),"")</f>
        <v/>
      </c>
      <c r="K38" s="224"/>
      <c r="L38" s="224"/>
      <c r="M38" s="224"/>
      <c r="N38" s="224"/>
      <c r="O38" s="224"/>
      <c r="P38" s="224"/>
      <c r="Q38" s="224"/>
      <c r="R38" s="224"/>
      <c r="S38" s="224"/>
      <c r="T38" s="224"/>
      <c r="U38" s="224"/>
      <c r="V38" s="225"/>
    </row>
    <row r="39" spans="1:25" s="4" customFormat="1" ht="12.75" customHeight="1">
      <c r="A39" s="141" t="str">
        <v/>
      </c>
      <c r="B39" s="141" t="str">
        <v/>
      </c>
      <c r="C39" s="161"/>
      <c r="D39" s="156" t="str">
        <v/>
      </c>
      <c r="E39" s="19" t="str">
        <v/>
      </c>
      <c r="F39" s="19" t="str">
        <v/>
      </c>
      <c r="G39" s="19" t="str">
        <v/>
      </c>
      <c r="H39" s="19" t="str">
        <v/>
      </c>
      <c r="I39" s="169" t="str">
        <v/>
      </c>
      <c r="J39" s="223" t="str">
        <f>IFERROR(VLOOKUP($B$4&amp;$B$5&amp;A39&amp;B39&amp;D39&amp;E39&amp;F39&amp;G39&amp;H39&amp;I39,'Time Breakdown'!$A:$M,13,0),"")</f>
        <v/>
      </c>
      <c r="K39" s="224"/>
      <c r="L39" s="224"/>
      <c r="M39" s="224"/>
      <c r="N39" s="224"/>
      <c r="O39" s="224"/>
      <c r="P39" s="224"/>
      <c r="Q39" s="224"/>
      <c r="R39" s="224"/>
      <c r="S39" s="224"/>
      <c r="T39" s="224"/>
      <c r="U39" s="224"/>
      <c r="V39" s="225"/>
      <c r="X39" s="46"/>
    </row>
    <row r="40" spans="1:25" s="4" customFormat="1" ht="12.75" customHeight="1">
      <c r="A40" s="141" t="str">
        <v/>
      </c>
      <c r="B40" s="141" t="str">
        <v/>
      </c>
      <c r="C40" s="161"/>
      <c r="D40" s="156" t="str">
        <v/>
      </c>
      <c r="E40" s="19" t="str">
        <v/>
      </c>
      <c r="F40" s="19" t="str">
        <v/>
      </c>
      <c r="G40" s="19" t="str">
        <v/>
      </c>
      <c r="H40" s="19" t="str">
        <v/>
      </c>
      <c r="I40" s="169" t="str">
        <v/>
      </c>
      <c r="J40" s="223" t="str">
        <f>IFERROR(VLOOKUP($B$4&amp;$B$5&amp;A40&amp;B40&amp;D40&amp;E40&amp;F40&amp;G40&amp;H40&amp;I40,'Time Breakdown'!$A:$M,13,0),"")</f>
        <v/>
      </c>
      <c r="K40" s="224"/>
      <c r="L40" s="224"/>
      <c r="M40" s="224"/>
      <c r="N40" s="224"/>
      <c r="O40" s="224"/>
      <c r="P40" s="224"/>
      <c r="Q40" s="224"/>
      <c r="R40" s="224"/>
      <c r="S40" s="224"/>
      <c r="T40" s="224"/>
      <c r="U40" s="224"/>
      <c r="V40" s="225"/>
      <c r="Y40" s="48"/>
    </row>
    <row r="41" spans="1:25" s="4" customFormat="1" ht="12.75" customHeight="1">
      <c r="A41" s="141" t="str">
        <v/>
      </c>
      <c r="B41" s="141" t="str">
        <v/>
      </c>
      <c r="C41" s="168"/>
      <c r="D41" s="156" t="str">
        <v/>
      </c>
      <c r="E41" s="19" t="str">
        <v/>
      </c>
      <c r="F41" s="19" t="str">
        <v/>
      </c>
      <c r="G41" s="19" t="str">
        <v/>
      </c>
      <c r="H41" s="19" t="str">
        <v/>
      </c>
      <c r="I41" s="169" t="str">
        <v/>
      </c>
      <c r="J41" s="223" t="str">
        <f>IFERROR(VLOOKUP($B$4&amp;$B$5&amp;A41&amp;B41&amp;D41&amp;E41&amp;F41&amp;G41&amp;H41&amp;I41,'Time Breakdown'!$A:$M,13,0),"")</f>
        <v/>
      </c>
      <c r="K41" s="224"/>
      <c r="L41" s="224"/>
      <c r="M41" s="224"/>
      <c r="N41" s="224"/>
      <c r="O41" s="224"/>
      <c r="P41" s="224"/>
      <c r="Q41" s="224"/>
      <c r="R41" s="224"/>
      <c r="S41" s="224"/>
      <c r="T41" s="224"/>
      <c r="U41" s="224"/>
      <c r="V41" s="225"/>
    </row>
    <row r="42" spans="1:25" s="4" customFormat="1" ht="12.75" customHeight="1">
      <c r="A42" s="141" t="str">
        <v/>
      </c>
      <c r="B42" s="141" t="str">
        <v/>
      </c>
      <c r="C42" s="168"/>
      <c r="D42" s="156" t="str">
        <v/>
      </c>
      <c r="E42" s="19" t="str">
        <v/>
      </c>
      <c r="F42" s="19" t="str">
        <v/>
      </c>
      <c r="G42" s="19" t="str">
        <v/>
      </c>
      <c r="H42" s="19" t="str">
        <v/>
      </c>
      <c r="I42" s="169" t="str">
        <v/>
      </c>
      <c r="J42" s="223" t="str">
        <f>IFERROR(VLOOKUP($B$4&amp;$B$5&amp;A42&amp;B42&amp;D42&amp;E42&amp;F42&amp;G42&amp;H42&amp;I42,'Time Breakdown'!$A:$M,13,0),"")</f>
        <v/>
      </c>
      <c r="K42" s="224"/>
      <c r="L42" s="224"/>
      <c r="M42" s="224"/>
      <c r="N42" s="224"/>
      <c r="O42" s="224"/>
      <c r="P42" s="224"/>
      <c r="Q42" s="224"/>
      <c r="R42" s="224"/>
      <c r="S42" s="224"/>
      <c r="T42" s="224"/>
      <c r="U42" s="224"/>
      <c r="V42" s="225"/>
      <c r="X42" s="52"/>
    </row>
    <row r="43" spans="1:25" s="4" customFormat="1">
      <c r="A43" s="141" t="str">
        <v/>
      </c>
      <c r="B43" s="141" t="str">
        <v/>
      </c>
      <c r="C43" s="168"/>
      <c r="D43" s="156" t="str">
        <v/>
      </c>
      <c r="E43" s="19" t="str">
        <v/>
      </c>
      <c r="F43" s="19" t="str">
        <v/>
      </c>
      <c r="G43" s="19" t="str">
        <v/>
      </c>
      <c r="H43" s="19" t="str">
        <v/>
      </c>
      <c r="I43" s="169" t="str">
        <v/>
      </c>
      <c r="J43" s="223" t="str">
        <f>IFERROR(VLOOKUP($B$4&amp;$B$5&amp;A43&amp;B43&amp;D43&amp;E43&amp;F43&amp;G43&amp;H43&amp;I43,'Time Breakdown'!$A:$M,13,0),"")</f>
        <v/>
      </c>
      <c r="K43" s="224"/>
      <c r="L43" s="224"/>
      <c r="M43" s="224"/>
      <c r="N43" s="224"/>
      <c r="O43" s="224"/>
      <c r="P43" s="224"/>
      <c r="Q43" s="224"/>
      <c r="R43" s="224"/>
      <c r="S43" s="224"/>
      <c r="T43" s="224"/>
      <c r="U43" s="224"/>
      <c r="V43" s="225"/>
      <c r="X43" s="55"/>
    </row>
    <row r="44" spans="1:25" s="4" customFormat="1">
      <c r="A44" s="160" t="str">
        <v/>
      </c>
      <c r="B44" s="141" t="str">
        <v/>
      </c>
      <c r="C44" s="165"/>
      <c r="D44" s="156" t="str">
        <v/>
      </c>
      <c r="E44" s="19" t="str">
        <v/>
      </c>
      <c r="F44" s="19" t="str">
        <v/>
      </c>
      <c r="G44" s="19" t="str">
        <v/>
      </c>
      <c r="H44" s="19" t="str">
        <v/>
      </c>
      <c r="I44" s="169" t="str">
        <v/>
      </c>
      <c r="J44" s="223" t="str">
        <f>IFERROR(VLOOKUP($B$4&amp;$B$5&amp;A44&amp;B44&amp;D44&amp;E44&amp;F44&amp;G44&amp;H44&amp;I44,'Time Breakdown'!$A:$M,13,0),"")</f>
        <v/>
      </c>
      <c r="K44" s="224"/>
      <c r="L44" s="224"/>
      <c r="M44" s="224"/>
      <c r="N44" s="224"/>
      <c r="O44" s="224"/>
      <c r="P44" s="224"/>
      <c r="Q44" s="224"/>
      <c r="R44" s="224"/>
      <c r="S44" s="224"/>
      <c r="T44" s="224"/>
      <c r="U44" s="224"/>
      <c r="V44" s="225"/>
      <c r="X44" s="58"/>
    </row>
    <row r="45" spans="1:25" s="4" customFormat="1">
      <c r="A45" s="160" t="str">
        <v/>
      </c>
      <c r="B45" s="167" t="str">
        <v/>
      </c>
      <c r="C45" s="164"/>
      <c r="D45" s="156" t="str">
        <v/>
      </c>
      <c r="E45" s="19" t="str">
        <v/>
      </c>
      <c r="F45" s="19" t="str">
        <v/>
      </c>
      <c r="G45" s="19" t="str">
        <v/>
      </c>
      <c r="H45" s="19" t="str">
        <v/>
      </c>
      <c r="I45" s="169" t="str">
        <v/>
      </c>
      <c r="J45" s="421" t="str">
        <f>IFERROR(VLOOKUP($B$4&amp;$B$5&amp;A45&amp;B45&amp;D45&amp;E45&amp;F45&amp;G45&amp;H45&amp;I45,'Time Breakdown'!$A:$M,13,0),"")</f>
        <v/>
      </c>
      <c r="K45" s="422"/>
      <c r="L45" s="422"/>
      <c r="M45" s="422"/>
      <c r="N45" s="422"/>
      <c r="O45" s="422"/>
      <c r="P45" s="422"/>
      <c r="Q45" s="422"/>
      <c r="R45" s="422"/>
      <c r="S45" s="422"/>
      <c r="T45" s="422"/>
      <c r="U45" s="422"/>
      <c r="V45" s="423"/>
      <c r="W45" s="45"/>
      <c r="X45" s="55"/>
    </row>
    <row r="46" spans="1:25" s="4" customFormat="1" ht="15" customHeight="1">
      <c r="A46" s="427"/>
      <c r="B46" s="428"/>
      <c r="C46" s="429" t="s">
        <v>31</v>
      </c>
      <c r="D46" s="430"/>
      <c r="E46" s="20">
        <f>SUM(D34:D45)</f>
        <v>24</v>
      </c>
      <c r="F46" s="21" t="s">
        <v>32</v>
      </c>
      <c r="G46" s="22">
        <f>SUMIF($H$34:$H$45,"N",$D$34:$D$45)</f>
        <v>0</v>
      </c>
      <c r="H46" s="23"/>
      <c r="I46" s="23"/>
      <c r="J46" s="173"/>
      <c r="K46" s="173"/>
      <c r="L46" s="173"/>
      <c r="M46" s="173"/>
      <c r="N46" s="173"/>
      <c r="O46" s="173"/>
      <c r="P46" s="173"/>
      <c r="Q46" s="173"/>
      <c r="R46" s="173"/>
      <c r="S46" s="173"/>
      <c r="T46" s="173"/>
      <c r="U46" s="173"/>
      <c r="V46" s="174"/>
      <c r="W46" s="44"/>
      <c r="X46" s="62"/>
    </row>
    <row r="47" spans="1:25" s="4" customFormat="1" ht="15.95" customHeight="1">
      <c r="A47" s="214"/>
      <c r="B47" s="215"/>
      <c r="C47" s="215"/>
      <c r="D47" s="215"/>
      <c r="E47" s="215"/>
      <c r="F47" s="215"/>
      <c r="G47" s="215"/>
      <c r="H47" s="215"/>
      <c r="I47" s="215"/>
      <c r="J47" s="215"/>
      <c r="K47" s="215"/>
      <c r="L47" s="215"/>
      <c r="M47" s="215"/>
      <c r="N47" s="215"/>
      <c r="O47" s="215"/>
      <c r="P47" s="215"/>
      <c r="Q47" s="215"/>
      <c r="R47" s="215"/>
      <c r="S47" s="215"/>
      <c r="T47" s="215"/>
      <c r="U47" s="215"/>
      <c r="V47" s="216"/>
    </row>
    <row r="48" spans="1:25" s="4" customFormat="1">
      <c r="A48" s="424" t="s">
        <v>201</v>
      </c>
      <c r="B48" s="425"/>
      <c r="C48" s="425"/>
      <c r="D48" s="425"/>
      <c r="E48" s="425"/>
      <c r="F48" s="425"/>
      <c r="G48" s="425"/>
      <c r="H48" s="425"/>
      <c r="I48" s="425"/>
      <c r="J48" s="425"/>
      <c r="K48" s="425"/>
      <c r="L48" s="425"/>
      <c r="M48" s="425"/>
      <c r="N48" s="425"/>
      <c r="O48" s="425"/>
      <c r="P48" s="425"/>
      <c r="Q48" s="425"/>
      <c r="R48" s="425"/>
      <c r="S48" s="425"/>
      <c r="T48" s="425"/>
      <c r="U48" s="425"/>
      <c r="V48" s="426"/>
      <c r="W48" s="51"/>
    </row>
    <row r="49" spans="1:23" s="4" customFormat="1" ht="15" customHeight="1">
      <c r="A49" s="11" t="s">
        <v>25</v>
      </c>
      <c r="B49" s="226" t="s">
        <v>278</v>
      </c>
      <c r="C49" s="228"/>
      <c r="D49" s="14" t="s">
        <v>26</v>
      </c>
      <c r="E49" s="11" t="s">
        <v>27</v>
      </c>
      <c r="F49" s="11" t="s">
        <v>28</v>
      </c>
      <c r="G49" s="12" t="s">
        <v>200</v>
      </c>
      <c r="H49" s="12" t="s">
        <v>29</v>
      </c>
      <c r="I49" s="12" t="s">
        <v>34</v>
      </c>
      <c r="J49" s="6" t="s">
        <v>30</v>
      </c>
      <c r="K49" s="13"/>
      <c r="L49" s="13"/>
      <c r="M49" s="13"/>
      <c r="N49" s="13"/>
      <c r="O49" s="13"/>
      <c r="P49" s="13"/>
      <c r="Q49" s="13"/>
      <c r="R49" s="13"/>
      <c r="S49" s="13"/>
      <c r="T49" s="13"/>
      <c r="U49" s="13"/>
      <c r="V49" s="14"/>
      <c r="W49" s="54"/>
    </row>
    <row r="50" spans="1:23" s="4" customFormat="1" ht="15" customHeight="1">
      <c r="A50" s="141" t="str">
        <f t="array" ref="A50">IF($B50="","",IFERROR(INDEX('Time Breakdown'!D$5:D$56,SMALL(IF($B$4+1='Time Breakdown'!$B$5:$B$56,ROW('Time Breakdown'!D$5:D$56)-4,""),ROW()-49)),""))</f>
        <v/>
      </c>
      <c r="B50" s="141" t="str">
        <f t="array" ref="B50:B53">IF(IFERROR(INDEX('Time Breakdown'!E5:E56,SMALL(IF($B$4+1='Time Breakdown'!$B$5:$B$56,ROW('Time Breakdown'!E5:E56)-4,""),ROW()-49)),"")&gt;0.25,"",IFERROR(INDEX('Time Breakdown'!E5:E56,SMALL(IF($B$4+1='Time Breakdown'!$B$5:$B$56,ROW('Time Breakdown'!E5:E56)-4,""),ROW()-49)),""))</f>
        <v/>
      </c>
      <c r="C50" s="175"/>
      <c r="D50" s="156" t="str">
        <f t="array" ref="D50">IF($B50="","",IFERROR(INDEX('Time Breakdown'!G$5:G$56,SMALL(IF($B$4+1='Time Breakdown'!$B$5:$B$56,ROW('Time Breakdown'!G$5:G$56)-4,""),ROW()-49)),""))</f>
        <v/>
      </c>
      <c r="E50" s="19" t="str">
        <f t="array" ref="E50">IF(IF($B50="","",IFERROR(INDEX('Time Breakdown'!H$5:H$56,SMALL(IF($B$4+1='Time Breakdown'!$B$5:$B$56,ROW('Time Breakdown'!H$5:H$56)-4,""),ROW()-49)),""))=0,"",IF($B50="","",IFERROR(INDEX('Time Breakdown'!H$5:H$56,SMALL(IF($B$4+1='Time Breakdown'!$B$5:$B$56,ROW('Time Breakdown'!H$5:H$56)-4,""),ROW()-49)),"")))</f>
        <v/>
      </c>
      <c r="F50" s="19" t="str">
        <f t="array" ref="F50">IF(IF($B50="","",IFERROR(INDEX('Time Breakdown'!I$5:I$56,SMALL(IF($B$4+1='Time Breakdown'!$B$5:$B$56,ROW('Time Breakdown'!I$5:I$56)-4,""),ROW()-49)),""))=0,"",IF($B50="","",IFERROR(INDEX('Time Breakdown'!I$5:I$56,SMALL(IF($B$4+1='Time Breakdown'!$B$5:$B$56,ROW('Time Breakdown'!I$5:I$56)-4,""),ROW()-49)),"")))</f>
        <v/>
      </c>
      <c r="G50" s="19" t="str">
        <f t="array" ref="G50">IF(IF($B50="","",IFERROR(INDEX('Time Breakdown'!J$5:J$56,SMALL(IF($B$4+1='Time Breakdown'!$B$5:$B$56,ROW('Time Breakdown'!J$5:J$56)-4,""),ROW()-49)),""))=0,"",IF($B50="","",IFERROR(INDEX('Time Breakdown'!J$5:J$56,SMALL(IF($B$4+1='Time Breakdown'!$B$5:$B$56,ROW('Time Breakdown'!J$5:J$56)-4,""),ROW()-49)),"")))</f>
        <v/>
      </c>
      <c r="H50" s="19" t="str">
        <f t="array" ref="H50">IF(IF($B50="","",IFERROR(INDEX('Time Breakdown'!K$5:K$56,SMALL(IF($B$4+1='Time Breakdown'!$B$5:$B$56,ROW('Time Breakdown'!K$5:K$56)-4,""),ROW()-49)),""))=0,"",IF($B50="","",IFERROR(INDEX('Time Breakdown'!K$5:K$56,SMALL(IF($B$4+1='Time Breakdown'!$B$5:$B$56,ROW('Time Breakdown'!K$5:K$56)-4,""),ROW()-49)),"")))</f>
        <v/>
      </c>
      <c r="I50" s="169" t="str">
        <f t="array" ref="I50">IF(IF($B50="","",IFERROR(INDEX('Time Breakdown'!L$5:L$56,SMALL(IF($B$4+1='Time Breakdown'!$B$5:$B$56,ROW('Time Breakdown'!L$5:L$56)-4,""),ROW()-49)),""))=0,"",IF($B50="","",IFERROR(INDEX('Time Breakdown'!L$5:L$56,SMALL(IF($B$4+1='Time Breakdown'!$B$5:$B$56,ROW('Time Breakdown'!L$5:L$56)-4,""),ROW()-49)),"")))</f>
        <v/>
      </c>
      <c r="J50" s="418" t="str">
        <f>IFERROR(VLOOKUP($B$4+1&amp;$B$5+1&amp;A50&amp;B50&amp;D50&amp;E50&amp;F50&amp;G50&amp;H50&amp;I50,'Time Breakdown'!$A:$M,13,0),"")</f>
        <v/>
      </c>
      <c r="K50" s="419"/>
      <c r="L50" s="419"/>
      <c r="M50" s="419"/>
      <c r="N50" s="419"/>
      <c r="O50" s="419"/>
      <c r="P50" s="419"/>
      <c r="Q50" s="419"/>
      <c r="R50" s="419"/>
      <c r="S50" s="419"/>
      <c r="T50" s="419"/>
      <c r="U50" s="419"/>
      <c r="V50" s="420"/>
      <c r="W50" s="57"/>
    </row>
    <row r="51" spans="1:23" s="4" customFormat="1" ht="56.25" customHeight="1">
      <c r="A51" s="141" t="str">
        <f t="array" ref="A51">IF($B51="","",IFERROR(INDEX('Time Breakdown'!D$5:D$56,SMALL(IF($B$4+1='Time Breakdown'!$B$5:$B$56,ROW('Time Breakdown'!D$5:D$56)-4,""),ROW()-49)),""))</f>
        <v>03:30</v>
      </c>
      <c r="B51" s="141">
        <v>0.1875</v>
      </c>
      <c r="C51" s="176"/>
      <c r="D51" s="156">
        <f t="array" ref="D51">IF($B51="","",IFERROR(INDEX('Time Breakdown'!G$5:G$56,SMALL(IF($B$4+1='Time Breakdown'!$B$5:$B$56,ROW('Time Breakdown'!G$5:G$56)-4,""),ROW()-49)),""))</f>
        <v>1</v>
      </c>
      <c r="E51" s="19" t="str">
        <f t="array" ref="E51">IF(IF($B51="","",IFERROR(INDEX('Time Breakdown'!H$5:H$56,SMALL(IF($B$4+1='Time Breakdown'!$B$5:$B$56,ROW('Time Breakdown'!H$5:H$56)-4,""),ROW()-49)),""))=0,"",IF($B51="","",IFERROR(INDEX('Time Breakdown'!H$5:H$56,SMALL(IF($B$4+1='Time Breakdown'!$B$5:$B$56,ROW('Time Breakdown'!H$5:H$56)-4,""),ROW()-49)),"")))</f>
        <v>SURF</v>
      </c>
      <c r="F51" s="19" t="str">
        <f t="array" ref="F51">IF(IF($B51="","",IFERROR(INDEX('Time Breakdown'!I$5:I$56,SMALL(IF($B$4+1='Time Breakdown'!$B$5:$B$56,ROW('Time Breakdown'!I$5:I$56)-4,""),ROW()-49)),""))=0,"",IF($B51="","",IFERROR(INDEX('Time Breakdown'!I$5:I$56,SMALL(IF($B$4+1='Time Breakdown'!$B$5:$B$56,ROW('Time Breakdown'!I$5:I$56)-4,""),ROW()-49)),"")))</f>
        <v>CLEAN</v>
      </c>
      <c r="G51" s="19" t="str">
        <f t="array" ref="G51">IF(IF($B51="","",IFERROR(INDEX('Time Breakdown'!J$5:J$56,SMALL(IF($B$4+1='Time Breakdown'!$B$5:$B$56,ROW('Time Breakdown'!J$5:J$56)-4,""),ROW()-49)),""))=0,"",IF($B51="","",IFERROR(INDEX('Time Breakdown'!J$5:J$56,SMALL(IF($B$4+1='Time Breakdown'!$B$5:$B$56,ROW('Time Breakdown'!J$5:J$56)-4,""),ROW()-49)),"")))</f>
        <v>CIR</v>
      </c>
      <c r="H51" s="19" t="str">
        <f t="array" ref="H51">IF(IF($B51="","",IFERROR(INDEX('Time Breakdown'!K$5:K$56,SMALL(IF($B$4+1='Time Breakdown'!$B$5:$B$56,ROW('Time Breakdown'!K$5:K$56)-4,""),ROW()-49)),""))=0,"",IF($B51="","",IFERROR(INDEX('Time Breakdown'!K$5:K$56,SMALL(IF($B$4+1='Time Breakdown'!$B$5:$B$56,ROW('Time Breakdown'!K$5:K$56)-4,""),ROW()-49)),"")))</f>
        <v>P</v>
      </c>
      <c r="I51" s="169" t="str">
        <f t="array" ref="I51">IF(IF($B51="","",IFERROR(INDEX('Time Breakdown'!L$5:L$56,SMALL(IF($B$4+1='Time Breakdown'!$B$5:$B$56,ROW('Time Breakdown'!L$5:L$56)-4,""),ROW()-49)),""))=0,"",IF($B51="","",IFERROR(INDEX('Time Breakdown'!L$5:L$56,SMALL(IF($B$4+1='Time Breakdown'!$B$5:$B$56,ROW('Time Breakdown'!L$5:L$56)-4,""),ROW()-49)),"")))</f>
        <v/>
      </c>
      <c r="J51" s="418" t="str">
        <f>IFERROR(VLOOKUP($B$4+1&amp;$B$5+1&amp;A51&amp;B51&amp;D51&amp;E51&amp;F51&amp;G51&amp;H51&amp;I51,'Time Breakdown'!$A:$M,13,0),"")</f>
        <v>Circulate to clean hole prior to wiper trip.</v>
      </c>
      <c r="K51" s="419"/>
      <c r="L51" s="419"/>
      <c r="M51" s="419"/>
      <c r="N51" s="419"/>
      <c r="O51" s="419"/>
      <c r="P51" s="419"/>
      <c r="Q51" s="419"/>
      <c r="R51" s="419"/>
      <c r="S51" s="419"/>
      <c r="T51" s="419"/>
      <c r="U51" s="419"/>
      <c r="V51" s="420"/>
      <c r="W51" s="54"/>
    </row>
    <row r="52" spans="1:23" s="4" customFormat="1" ht="15" customHeight="1">
      <c r="A52" s="141" t="str">
        <f t="array" ref="A52">IF($B52="","",IFERROR(INDEX('Time Breakdown'!D$5:D$56,SMALL(IF($B$4+1='Time Breakdown'!$B$5:$B$56,ROW('Time Breakdown'!D$5:D$56)-4,""),ROW()-49)),""))</f>
        <v/>
      </c>
      <c r="B52" s="141" t="str">
        <v/>
      </c>
      <c r="C52" s="176"/>
      <c r="D52" s="156" t="str">
        <f t="array" ref="D52">IF($B52="","",IFERROR(INDEX('Time Breakdown'!G$5:G$56,SMALL(IF($B$4+1='Time Breakdown'!$B$5:$B$56,ROW('Time Breakdown'!G$5:G$56)-4,""),ROW()-49)),""))</f>
        <v/>
      </c>
      <c r="E52" s="19" t="str">
        <f t="array" ref="E52">IF(IF($B52="","",IFERROR(INDEX('Time Breakdown'!H$5:H$56,SMALL(IF($B$4+1='Time Breakdown'!$B$5:$B$56,ROW('Time Breakdown'!H$5:H$56)-4,""),ROW()-49)),""))=0,"",IF($B52="","",IFERROR(INDEX('Time Breakdown'!H$5:H$56,SMALL(IF($B$4+1='Time Breakdown'!$B$5:$B$56,ROW('Time Breakdown'!H$5:H$56)-4,""),ROW()-49)),"")))</f>
        <v/>
      </c>
      <c r="F52" s="19" t="str">
        <f t="array" ref="F52">IF(IF($B52="","",IFERROR(INDEX('Time Breakdown'!I$5:I$56,SMALL(IF($B$4+1='Time Breakdown'!$B$5:$B$56,ROW('Time Breakdown'!I$5:I$56)-4,""),ROW()-49)),""))=0,"",IF($B52="","",IFERROR(INDEX('Time Breakdown'!I$5:I$56,SMALL(IF($B$4+1='Time Breakdown'!$B$5:$B$56,ROW('Time Breakdown'!I$5:I$56)-4,""),ROW()-49)),"")))</f>
        <v/>
      </c>
      <c r="G52" s="19" t="str">
        <f t="array" ref="G52">IF(IF($B52="","",IFERROR(INDEX('Time Breakdown'!J$5:J$56,SMALL(IF($B$4+1='Time Breakdown'!$B$5:$B$56,ROW('Time Breakdown'!J$5:J$56)-4,""),ROW()-49)),""))=0,"",IF($B52="","",IFERROR(INDEX('Time Breakdown'!J$5:J$56,SMALL(IF($B$4+1='Time Breakdown'!$B$5:$B$56,ROW('Time Breakdown'!J$5:J$56)-4,""),ROW()-49)),"")))</f>
        <v/>
      </c>
      <c r="H52" s="19" t="str">
        <f t="array" ref="H52">IF(IF($B52="","",IFERROR(INDEX('Time Breakdown'!K$5:K$56,SMALL(IF($B$4+1='Time Breakdown'!$B$5:$B$56,ROW('Time Breakdown'!K$5:K$56)-4,""),ROW()-49)),""))=0,"",IF($B52="","",IFERROR(INDEX('Time Breakdown'!K$5:K$56,SMALL(IF($B$4+1='Time Breakdown'!$B$5:$B$56,ROW('Time Breakdown'!K$5:K$56)-4,""),ROW()-49)),"")))</f>
        <v/>
      </c>
      <c r="I52" s="169" t="str">
        <f t="array" ref="I52">IF(IF($B52="","",IFERROR(INDEX('Time Breakdown'!L$5:L$56,SMALL(IF($B$4+1='Time Breakdown'!$B$5:$B$56,ROW('Time Breakdown'!L$5:L$56)-4,""),ROW()-49)),""))=0,"",IF($B52="","",IFERROR(INDEX('Time Breakdown'!L$5:L$56,SMALL(IF($B$4+1='Time Breakdown'!$B$5:$B$56,ROW('Time Breakdown'!L$5:L$56)-4,""),ROW()-49)),"")))</f>
        <v/>
      </c>
      <c r="J52" s="418" t="str">
        <f>IFERROR(VLOOKUP($B$4+1&amp;$B$5+1&amp;A52&amp;B52&amp;D52&amp;E52&amp;F52&amp;G52&amp;H52&amp;I52,'Time Breakdown'!$A:$M,13,0),"")</f>
        <v/>
      </c>
      <c r="K52" s="419"/>
      <c r="L52" s="419"/>
      <c r="M52" s="419"/>
      <c r="N52" s="419"/>
      <c r="O52" s="419"/>
      <c r="P52" s="419"/>
      <c r="Q52" s="419"/>
      <c r="R52" s="419"/>
      <c r="S52" s="419"/>
      <c r="T52" s="419"/>
      <c r="U52" s="419"/>
      <c r="V52" s="420"/>
      <c r="W52" s="61"/>
    </row>
    <row r="53" spans="1:23" s="4" customFormat="1">
      <c r="A53" s="141" t="str">
        <f t="array" ref="A53">IF($B53="","",IFERROR(INDEX('Time Breakdown'!D$5:D$56,SMALL(IF($B$4+1='Time Breakdown'!$B$5:$B$56,ROW('Time Breakdown'!D$5:D$56)-4,""),ROW()-49)),""))</f>
        <v/>
      </c>
      <c r="B53" s="141" t="str">
        <v/>
      </c>
      <c r="C53" s="164"/>
      <c r="D53" s="156" t="str">
        <f t="array" ref="D53">IF($B53="","",IFERROR(INDEX('Time Breakdown'!G$5:G$56,SMALL(IF($B$4+1='Time Breakdown'!$B$5:$B$56,ROW('Time Breakdown'!G$5:G$56)-4,""),ROW()-49)),""))</f>
        <v/>
      </c>
      <c r="E53" s="19" t="str">
        <f t="array" ref="E53">IF(IF($B53="","",IFERROR(INDEX('Time Breakdown'!H$5:H$56,SMALL(IF($B$4+1='Time Breakdown'!$B$5:$B$56,ROW('Time Breakdown'!H$5:H$56)-4,""),ROW()-49)),""))=0,"",IF($B53="","",IFERROR(INDEX('Time Breakdown'!H$5:H$56,SMALL(IF($B$4+1='Time Breakdown'!$B$5:$B$56,ROW('Time Breakdown'!H$5:H$56)-4,""),ROW()-49)),"")))</f>
        <v/>
      </c>
      <c r="F53" s="19" t="str">
        <f t="array" ref="F53">IF(IF($B53="","",IFERROR(INDEX('Time Breakdown'!I$5:I$56,SMALL(IF($B$4+1='Time Breakdown'!$B$5:$B$56,ROW('Time Breakdown'!I$5:I$56)-4,""),ROW()-49)),""))=0,"",IF($B53="","",IFERROR(INDEX('Time Breakdown'!I$5:I$56,SMALL(IF($B$4+1='Time Breakdown'!$B$5:$B$56,ROW('Time Breakdown'!I$5:I$56)-4,""),ROW()-49)),"")))</f>
        <v/>
      </c>
      <c r="G53" s="19" t="str">
        <f t="array" ref="G53">IF(IF($B53="","",IFERROR(INDEX('Time Breakdown'!J$5:J$56,SMALL(IF($B$4+1='Time Breakdown'!$B$5:$B$56,ROW('Time Breakdown'!J$5:J$56)-4,""),ROW()-49)),""))=0,"",IF($B53="","",IFERROR(INDEX('Time Breakdown'!J$5:J$56,SMALL(IF($B$4+1='Time Breakdown'!$B$5:$B$56,ROW('Time Breakdown'!J$5:J$56)-4,""),ROW()-49)),"")))</f>
        <v/>
      </c>
      <c r="H53" s="19" t="str">
        <f t="array" ref="H53">IF(IF($B53="","",IFERROR(INDEX('Time Breakdown'!K$5:K$56,SMALL(IF($B$4+1='Time Breakdown'!$B$5:$B$56,ROW('Time Breakdown'!K$5:K$56)-4,""),ROW()-49)),""))=0,"",IF($B53="","",IFERROR(INDEX('Time Breakdown'!K$5:K$56,SMALL(IF($B$4+1='Time Breakdown'!$B$5:$B$56,ROW('Time Breakdown'!K$5:K$56)-4,""),ROW()-49)),"")))</f>
        <v/>
      </c>
      <c r="I53" s="169" t="str">
        <f t="array" ref="I53">IF(IF($B53="","",IFERROR(INDEX('Time Breakdown'!L$5:L$56,SMALL(IF($B$4+1='Time Breakdown'!$B$5:$B$56,ROW('Time Breakdown'!L$5:L$56)-4,""),ROW()-49)),""))=0,"",IF($B53="","",IFERROR(INDEX('Time Breakdown'!L$5:L$56,SMALL(IF($B$4+1='Time Breakdown'!$B$5:$B$56,ROW('Time Breakdown'!L$5:L$56)-4,""),ROW()-49)),"")))</f>
        <v/>
      </c>
      <c r="J53" s="418" t="str">
        <f>IFERROR(VLOOKUP($B$4+1&amp;$B$5+1&amp;A53&amp;B53&amp;D53&amp;E53&amp;F53&amp;G53&amp;H53&amp;I53,'Time Breakdown'!$A:$M,13,0),"")</f>
        <v/>
      </c>
      <c r="K53" s="419"/>
      <c r="L53" s="419"/>
      <c r="M53" s="419"/>
      <c r="N53" s="419"/>
      <c r="O53" s="419"/>
      <c r="P53" s="419"/>
      <c r="Q53" s="419"/>
      <c r="R53" s="419"/>
      <c r="S53" s="419"/>
      <c r="T53" s="419"/>
      <c r="U53" s="419"/>
      <c r="V53" s="420"/>
    </row>
    <row r="54" spans="1:23" s="4" customFormat="1" ht="15" customHeight="1">
      <c r="A54" s="427"/>
      <c r="B54" s="431"/>
      <c r="C54" s="432" t="s">
        <v>31</v>
      </c>
      <c r="D54" s="430"/>
      <c r="E54" s="28">
        <f>SUM(D50:D53)</f>
        <v>1</v>
      </c>
      <c r="F54" s="21" t="s">
        <v>34</v>
      </c>
      <c r="G54" s="22">
        <f>SUMIF($H$50:$H$53,"N",$D$50:$D$53)</f>
        <v>0</v>
      </c>
      <c r="H54" s="433"/>
      <c r="I54" s="434"/>
      <c r="J54" s="434"/>
      <c r="K54" s="434"/>
      <c r="L54" s="434"/>
      <c r="M54" s="434"/>
      <c r="N54" s="434"/>
      <c r="O54" s="434"/>
      <c r="P54" s="434"/>
      <c r="Q54" s="434"/>
      <c r="R54" s="434"/>
      <c r="S54" s="434"/>
      <c r="T54" s="434"/>
      <c r="U54" s="434"/>
      <c r="V54" s="435"/>
    </row>
    <row r="55" spans="1:23" s="4" customFormat="1">
      <c r="A55" s="217"/>
      <c r="B55" s="218"/>
      <c r="C55" s="218"/>
      <c r="D55" s="218"/>
      <c r="E55" s="218"/>
      <c r="F55" s="218"/>
      <c r="G55" s="218"/>
      <c r="H55" s="218"/>
      <c r="I55" s="218"/>
      <c r="J55" s="218"/>
      <c r="K55" s="218"/>
      <c r="L55" s="218"/>
      <c r="M55" s="218"/>
      <c r="N55" s="218"/>
      <c r="O55" s="218"/>
      <c r="P55" s="218"/>
      <c r="Q55" s="218"/>
      <c r="R55" s="218"/>
      <c r="S55" s="218"/>
      <c r="T55" s="218"/>
      <c r="U55" s="218"/>
      <c r="V55" s="219"/>
    </row>
    <row r="56" spans="1:23" s="4" customFormat="1" ht="16.5" thickBot="1">
      <c r="A56" s="233" t="s">
        <v>285</v>
      </c>
      <c r="B56" s="234"/>
      <c r="C56" s="234"/>
      <c r="D56" s="234"/>
      <c r="E56" s="234"/>
      <c r="F56" s="234"/>
      <c r="G56" s="234"/>
      <c r="H56" s="234"/>
      <c r="I56" s="234"/>
      <c r="J56" s="234"/>
      <c r="K56" s="234"/>
      <c r="L56" s="234"/>
      <c r="M56" s="234"/>
      <c r="N56" s="234"/>
      <c r="O56" s="234"/>
      <c r="P56" s="234"/>
      <c r="Q56" s="234"/>
      <c r="R56" s="234"/>
      <c r="S56" s="234"/>
      <c r="T56" s="234"/>
      <c r="U56" s="234"/>
      <c r="V56" s="235"/>
    </row>
    <row r="57" spans="1:23" s="4" customFormat="1" ht="12.75" customHeight="1" thickBot="1">
      <c r="A57" s="436" t="s">
        <v>145</v>
      </c>
      <c r="B57" s="437"/>
      <c r="C57" s="438"/>
      <c r="D57" s="84"/>
      <c r="E57" s="84"/>
      <c r="F57" s="84"/>
      <c r="G57" s="84"/>
      <c r="H57" s="84"/>
      <c r="I57" s="84"/>
      <c r="J57" s="84"/>
      <c r="K57" s="84"/>
      <c r="L57" s="84"/>
      <c r="M57" s="84"/>
      <c r="N57" s="84"/>
      <c r="O57" s="84"/>
      <c r="P57" s="84"/>
      <c r="Q57" s="84"/>
      <c r="R57" s="85"/>
      <c r="S57" s="85"/>
      <c r="T57" s="85"/>
      <c r="U57" s="84"/>
      <c r="V57" s="86"/>
    </row>
    <row r="58" spans="1:23" s="4" customFormat="1" ht="12.75" customHeight="1">
      <c r="A58" s="87" t="s">
        <v>146</v>
      </c>
      <c r="B58" s="439" t="s">
        <v>147</v>
      </c>
      <c r="C58" s="440"/>
      <c r="D58" s="260"/>
      <c r="E58" s="259" t="s">
        <v>148</v>
      </c>
      <c r="F58" s="260"/>
      <c r="G58" s="259" t="s">
        <v>149</v>
      </c>
      <c r="H58" s="260"/>
      <c r="I58" s="259" t="s">
        <v>150</v>
      </c>
      <c r="J58" s="260"/>
      <c r="K58" s="259" t="s">
        <v>151</v>
      </c>
      <c r="L58" s="261"/>
      <c r="M58" s="261"/>
      <c r="N58" s="260"/>
      <c r="O58" s="259" t="s">
        <v>152</v>
      </c>
      <c r="P58" s="261"/>
      <c r="Q58" s="260"/>
      <c r="R58" s="259" t="s">
        <v>153</v>
      </c>
      <c r="S58" s="261"/>
      <c r="T58" s="260"/>
      <c r="U58" s="259" t="s">
        <v>154</v>
      </c>
      <c r="V58" s="260"/>
    </row>
    <row r="59" spans="1:23" s="4" customFormat="1" ht="12.75" customHeight="1">
      <c r="A59" s="88"/>
      <c r="B59" s="262">
        <v>129</v>
      </c>
      <c r="C59" s="263"/>
      <c r="D59" s="264"/>
      <c r="E59" s="262">
        <v>0.99</v>
      </c>
      <c r="F59" s="264"/>
      <c r="G59" s="262">
        <v>92.37</v>
      </c>
      <c r="H59" s="264"/>
      <c r="I59" s="262">
        <v>129</v>
      </c>
      <c r="J59" s="264"/>
      <c r="K59" s="265"/>
      <c r="L59" s="265"/>
      <c r="M59" s="265"/>
      <c r="N59" s="265"/>
      <c r="O59" s="245"/>
      <c r="P59" s="266"/>
      <c r="Q59" s="246"/>
      <c r="R59" s="265"/>
      <c r="S59" s="265"/>
      <c r="T59" s="265"/>
      <c r="U59" s="245"/>
      <c r="V59" s="246"/>
    </row>
    <row r="60" spans="1:23" s="4" customFormat="1" ht="12.75" customHeight="1">
      <c r="A60" s="88"/>
      <c r="B60" s="262">
        <v>157</v>
      </c>
      <c r="C60" s="263"/>
      <c r="D60" s="264"/>
      <c r="E60" s="262">
        <v>0.77</v>
      </c>
      <c r="F60" s="264"/>
      <c r="G60" s="262">
        <v>84.05</v>
      </c>
      <c r="H60" s="264"/>
      <c r="I60" s="262">
        <v>157</v>
      </c>
      <c r="J60" s="264"/>
      <c r="K60" s="265"/>
      <c r="L60" s="265"/>
      <c r="M60" s="265"/>
      <c r="N60" s="265"/>
      <c r="O60" s="245"/>
      <c r="P60" s="266"/>
      <c r="Q60" s="246"/>
      <c r="R60" s="265"/>
      <c r="S60" s="265"/>
      <c r="T60" s="265"/>
      <c r="U60" s="245"/>
      <c r="V60" s="246"/>
    </row>
    <row r="61" spans="1:23" s="4" customFormat="1" ht="12.75" customHeight="1">
      <c r="A61" s="88"/>
      <c r="B61" s="262">
        <v>186</v>
      </c>
      <c r="C61" s="263"/>
      <c r="D61" s="264"/>
      <c r="E61" s="262">
        <v>1.05</v>
      </c>
      <c r="F61" s="264"/>
      <c r="G61" s="262">
        <v>100.1</v>
      </c>
      <c r="H61" s="264"/>
      <c r="I61" s="262">
        <v>186</v>
      </c>
      <c r="J61" s="264"/>
      <c r="K61" s="265"/>
      <c r="L61" s="265"/>
      <c r="M61" s="265"/>
      <c r="N61" s="265"/>
      <c r="O61" s="245"/>
      <c r="P61" s="266"/>
      <c r="Q61" s="246"/>
      <c r="R61" s="265"/>
      <c r="S61" s="265"/>
      <c r="T61" s="265"/>
      <c r="U61" s="245"/>
      <c r="V61" s="246"/>
    </row>
    <row r="62" spans="1:23" s="4" customFormat="1" ht="12.75" customHeight="1">
      <c r="A62" s="89"/>
      <c r="B62" s="262">
        <v>215</v>
      </c>
      <c r="C62" s="263"/>
      <c r="D62" s="264"/>
      <c r="E62" s="262">
        <v>1.3</v>
      </c>
      <c r="F62" s="264"/>
      <c r="G62" s="262">
        <v>100.73</v>
      </c>
      <c r="H62" s="264"/>
      <c r="I62" s="262">
        <v>215</v>
      </c>
      <c r="J62" s="264"/>
      <c r="K62" s="265"/>
      <c r="L62" s="265"/>
      <c r="M62" s="265"/>
      <c r="N62" s="265"/>
      <c r="O62" s="245"/>
      <c r="P62" s="266"/>
      <c r="Q62" s="246"/>
      <c r="R62" s="265"/>
      <c r="S62" s="265"/>
      <c r="T62" s="265"/>
      <c r="U62" s="245"/>
      <c r="V62" s="246"/>
    </row>
    <row r="63" spans="1:23" s="4" customFormat="1" ht="12.75" customHeight="1">
      <c r="A63" s="89"/>
      <c r="B63" s="441">
        <v>227</v>
      </c>
      <c r="C63" s="441"/>
      <c r="D63" s="441"/>
      <c r="E63" s="441">
        <v>1.32</v>
      </c>
      <c r="F63" s="441"/>
      <c r="G63" s="441">
        <v>110.41</v>
      </c>
      <c r="H63" s="441"/>
      <c r="I63" s="441">
        <v>227</v>
      </c>
      <c r="J63" s="441"/>
      <c r="K63" s="265"/>
      <c r="L63" s="265"/>
      <c r="M63" s="265"/>
      <c r="N63" s="265"/>
      <c r="O63" s="245"/>
      <c r="P63" s="266"/>
      <c r="Q63" s="246"/>
      <c r="R63" s="265"/>
      <c r="S63" s="265"/>
      <c r="T63" s="265"/>
      <c r="U63" s="245"/>
      <c r="V63" s="246"/>
    </row>
    <row r="64" spans="1:23" s="4" customFormat="1" ht="12.75" customHeight="1">
      <c r="A64" s="90"/>
      <c r="B64" s="441">
        <v>234</v>
      </c>
      <c r="C64" s="441"/>
      <c r="D64" s="441"/>
      <c r="E64" s="441">
        <v>1.3</v>
      </c>
      <c r="F64" s="441"/>
      <c r="G64" s="441">
        <v>110</v>
      </c>
      <c r="H64" s="441"/>
      <c r="I64" s="441">
        <v>234</v>
      </c>
      <c r="J64" s="441"/>
      <c r="K64" s="265"/>
      <c r="L64" s="265"/>
      <c r="M64" s="265"/>
      <c r="N64" s="265"/>
      <c r="O64" s="245"/>
      <c r="P64" s="266"/>
      <c r="Q64" s="246"/>
      <c r="R64" s="265"/>
      <c r="S64" s="265"/>
      <c r="T64" s="265"/>
      <c r="U64" s="245"/>
      <c r="V64" s="246"/>
    </row>
    <row r="65" spans="1:22" s="4" customFormat="1" ht="12.75" customHeight="1">
      <c r="A65" s="91"/>
      <c r="B65" s="92"/>
      <c r="C65" s="92"/>
      <c r="D65" s="92"/>
      <c r="E65" s="92"/>
      <c r="F65" s="92"/>
      <c r="G65" s="92"/>
      <c r="H65" s="92"/>
      <c r="I65" s="92"/>
      <c r="J65" s="92"/>
      <c r="K65" s="92"/>
      <c r="L65" s="92"/>
      <c r="M65" s="92"/>
      <c r="N65" s="93"/>
      <c r="O65" s="92"/>
      <c r="P65" s="92"/>
      <c r="Q65" s="92"/>
      <c r="R65" s="92"/>
      <c r="S65" s="92"/>
      <c r="T65" s="92"/>
      <c r="U65" s="92"/>
      <c r="V65" s="93"/>
    </row>
    <row r="66" spans="1:22" s="4" customFormat="1" ht="12.75" customHeight="1">
      <c r="A66" s="73" t="s">
        <v>155</v>
      </c>
      <c r="B66" s="74"/>
      <c r="C66" s="74"/>
      <c r="D66" s="94"/>
      <c r="E66" s="95" t="s">
        <v>156</v>
      </c>
      <c r="F66" s="243"/>
      <c r="G66" s="243"/>
      <c r="H66" s="95"/>
      <c r="I66" s="96"/>
      <c r="J66" s="49"/>
      <c r="K66" s="95" t="s">
        <v>157</v>
      </c>
      <c r="L66" s="95"/>
      <c r="M66" s="243"/>
      <c r="N66" s="244"/>
      <c r="O66" s="97"/>
      <c r="P66" s="97"/>
      <c r="Q66" s="97"/>
      <c r="R66" s="49"/>
      <c r="S66" s="95"/>
      <c r="T66" s="97" t="s">
        <v>158</v>
      </c>
      <c r="U66" s="243"/>
      <c r="V66" s="244"/>
    </row>
    <row r="67" spans="1:22" s="4" customFormat="1" ht="12.75" customHeight="1">
      <c r="A67" s="73" t="s">
        <v>159</v>
      </c>
      <c r="B67" s="74"/>
      <c r="C67" s="74"/>
      <c r="D67" s="99"/>
      <c r="E67" s="95" t="s">
        <v>156</v>
      </c>
      <c r="F67" s="442"/>
      <c r="G67" s="442"/>
      <c r="H67" s="95"/>
      <c r="I67" s="100"/>
      <c r="J67" s="101"/>
      <c r="K67" s="95" t="s">
        <v>157</v>
      </c>
      <c r="L67" s="95"/>
      <c r="M67" s="442"/>
      <c r="N67" s="443"/>
      <c r="O67" s="97"/>
      <c r="P67" s="97"/>
      <c r="Q67" s="97"/>
      <c r="R67" s="49"/>
      <c r="S67" s="95"/>
      <c r="T67" s="97" t="s">
        <v>160</v>
      </c>
      <c r="U67" s="243"/>
      <c r="V67" s="244"/>
    </row>
    <row r="68" spans="1:22" s="4" customFormat="1">
      <c r="A68" s="73" t="s">
        <v>161</v>
      </c>
      <c r="B68" s="74"/>
      <c r="C68" s="74"/>
      <c r="D68" s="49"/>
      <c r="E68" s="95" t="s">
        <v>156</v>
      </c>
      <c r="F68" s="243"/>
      <c r="G68" s="243"/>
      <c r="H68" s="95"/>
      <c r="I68" s="96"/>
      <c r="J68" s="49"/>
      <c r="K68" s="95" t="s">
        <v>157</v>
      </c>
      <c r="L68" s="95"/>
      <c r="M68" s="243"/>
      <c r="N68" s="244"/>
      <c r="O68" s="97"/>
      <c r="P68" s="97"/>
      <c r="Q68" s="97"/>
      <c r="R68" s="49"/>
      <c r="S68" s="95"/>
      <c r="T68" s="97" t="s">
        <v>162</v>
      </c>
      <c r="U68" s="243"/>
      <c r="V68" s="244"/>
    </row>
    <row r="69" spans="1:22" s="4" customFormat="1" ht="12.75" customHeight="1">
      <c r="A69" s="73" t="s">
        <v>163</v>
      </c>
      <c r="B69" s="74"/>
      <c r="C69" s="74"/>
      <c r="D69" s="74"/>
      <c r="E69" s="74"/>
      <c r="F69" s="241"/>
      <c r="G69" s="242"/>
      <c r="H69" s="73" t="s">
        <v>164</v>
      </c>
      <c r="I69" s="97"/>
      <c r="J69" s="97"/>
      <c r="K69" s="97"/>
      <c r="L69" s="97"/>
      <c r="M69" s="241"/>
      <c r="N69" s="242"/>
      <c r="O69" s="97"/>
      <c r="P69" s="97"/>
      <c r="Q69" s="97"/>
      <c r="R69" s="49"/>
      <c r="S69" s="102"/>
      <c r="T69" s="97" t="s">
        <v>165</v>
      </c>
      <c r="U69" s="241"/>
      <c r="V69" s="242"/>
    </row>
    <row r="70" spans="1:22" s="4" customFormat="1" ht="12.75" customHeight="1">
      <c r="A70" s="73" t="s">
        <v>166</v>
      </c>
      <c r="B70" s="74"/>
      <c r="C70" s="74"/>
      <c r="D70" s="74"/>
      <c r="E70" s="103"/>
      <c r="F70" s="104"/>
      <c r="G70" s="97"/>
      <c r="H70" s="95" t="s">
        <v>167</v>
      </c>
      <c r="I70" s="105"/>
      <c r="J70" s="106" t="s">
        <v>168</v>
      </c>
      <c r="K70" s="73" t="s">
        <v>169</v>
      </c>
      <c r="L70" s="74"/>
      <c r="M70" s="74"/>
      <c r="N70" s="74"/>
      <c r="O70" s="74"/>
      <c r="P70" s="74"/>
      <c r="Q70" s="538"/>
      <c r="R70" s="538"/>
      <c r="S70" s="538"/>
      <c r="T70" s="538"/>
      <c r="U70" s="538"/>
      <c r="V70" s="539"/>
    </row>
    <row r="71" spans="1:22" s="4" customFormat="1" ht="12.75" customHeight="1">
      <c r="A71" s="24"/>
      <c r="B71" s="25"/>
      <c r="C71" s="25"/>
      <c r="D71" s="25"/>
      <c r="E71" s="25"/>
      <c r="F71" s="25"/>
      <c r="G71" s="25"/>
      <c r="H71" s="25"/>
      <c r="I71" s="25"/>
      <c r="J71" s="25"/>
      <c r="K71" s="25"/>
      <c r="L71" s="25"/>
      <c r="M71" s="25"/>
      <c r="N71" s="25"/>
      <c r="O71" s="25"/>
      <c r="P71" s="25"/>
      <c r="Q71" s="25"/>
      <c r="R71" s="25"/>
      <c r="S71" s="25"/>
      <c r="T71" s="25"/>
      <c r="U71" s="25"/>
      <c r="V71" s="43"/>
    </row>
    <row r="72" spans="1:22" s="4" customFormat="1" ht="12.75" customHeight="1">
      <c r="A72" s="38" t="s">
        <v>170</v>
      </c>
      <c r="B72" s="39"/>
      <c r="C72" s="39"/>
      <c r="D72" s="39"/>
      <c r="E72" s="39"/>
      <c r="F72" s="39"/>
      <c r="G72" s="39"/>
      <c r="H72" s="39"/>
      <c r="I72" s="39"/>
      <c r="J72" s="39"/>
      <c r="K72" s="39"/>
      <c r="L72" s="39"/>
      <c r="M72" s="39"/>
      <c r="N72" s="39"/>
      <c r="O72" s="39"/>
      <c r="P72" s="39"/>
      <c r="Q72" s="39"/>
      <c r="R72" s="39"/>
      <c r="S72" s="39"/>
      <c r="T72" s="39"/>
      <c r="U72" s="39"/>
      <c r="V72" s="40"/>
    </row>
    <row r="73" spans="1:22" s="4" customFormat="1" ht="12.75" customHeight="1">
      <c r="A73" s="107" t="s">
        <v>171</v>
      </c>
      <c r="B73" s="5"/>
      <c r="C73" s="5"/>
      <c r="D73" s="108"/>
      <c r="E73" s="226" t="s">
        <v>172</v>
      </c>
      <c r="F73" s="227"/>
      <c r="G73" s="228"/>
      <c r="H73" s="226" t="s">
        <v>173</v>
      </c>
      <c r="I73" s="227"/>
      <c r="J73" s="228"/>
      <c r="K73" s="6" t="s">
        <v>171</v>
      </c>
      <c r="L73" s="13"/>
      <c r="M73" s="13"/>
      <c r="N73" s="14"/>
      <c r="O73" s="226" t="s">
        <v>172</v>
      </c>
      <c r="P73" s="227"/>
      <c r="Q73" s="228"/>
      <c r="R73" s="226" t="s">
        <v>173</v>
      </c>
      <c r="S73" s="227"/>
      <c r="T73" s="228"/>
      <c r="U73" s="13"/>
      <c r="V73" s="14"/>
    </row>
    <row r="74" spans="1:22" s="4" customFormat="1" ht="12.75" customHeight="1">
      <c r="A74" s="531" t="s">
        <v>302</v>
      </c>
      <c r="B74" s="532"/>
      <c r="C74" s="532"/>
      <c r="D74" s="533"/>
      <c r="E74" s="540"/>
      <c r="F74" s="541"/>
      <c r="G74" s="542"/>
      <c r="H74" s="540"/>
      <c r="I74" s="541"/>
      <c r="J74" s="542"/>
      <c r="K74" s="109"/>
      <c r="L74" s="110"/>
      <c r="M74" s="110"/>
      <c r="N74" s="111"/>
      <c r="O74" s="543"/>
      <c r="P74" s="544"/>
      <c r="Q74" s="545"/>
      <c r="R74" s="546"/>
      <c r="S74" s="547"/>
      <c r="T74" s="548"/>
      <c r="U74" s="112"/>
      <c r="V74" s="113"/>
    </row>
    <row r="75" spans="1:22" s="4" customFormat="1">
      <c r="A75" s="114"/>
      <c r="B75" s="114"/>
      <c r="C75" s="114"/>
      <c r="D75" s="114"/>
      <c r="E75" s="447"/>
      <c r="F75" s="448"/>
      <c r="G75" s="449"/>
      <c r="H75" s="447"/>
      <c r="I75" s="448"/>
      <c r="J75" s="450"/>
      <c r="K75" s="115"/>
      <c r="L75" s="116"/>
      <c r="M75" s="116"/>
      <c r="N75" s="117"/>
      <c r="O75" s="447"/>
      <c r="P75" s="448"/>
      <c r="Q75" s="449"/>
      <c r="R75" s="451"/>
      <c r="S75" s="452"/>
      <c r="T75" s="453"/>
      <c r="U75" s="118"/>
      <c r="V75" s="119"/>
    </row>
    <row r="76" spans="1:22" s="4" customFormat="1">
      <c r="A76" s="120"/>
      <c r="B76" s="121"/>
      <c r="C76" s="121"/>
      <c r="D76" s="121"/>
      <c r="E76" s="121"/>
      <c r="F76" s="121"/>
      <c r="G76" s="121"/>
      <c r="H76" s="121"/>
      <c r="I76" s="121"/>
      <c r="J76" s="121"/>
      <c r="K76" s="121"/>
      <c r="L76" s="121"/>
      <c r="M76" s="121"/>
      <c r="N76" s="121"/>
      <c r="O76" s="121"/>
      <c r="P76" s="121"/>
      <c r="Q76" s="121"/>
      <c r="R76" s="121"/>
      <c r="S76" s="121"/>
      <c r="T76" s="121"/>
      <c r="U76" s="121"/>
      <c r="V76" s="122"/>
    </row>
    <row r="77" spans="1:22" s="4" customFormat="1" ht="7.5" customHeight="1">
      <c r="A77" s="214"/>
      <c r="B77" s="215"/>
      <c r="C77" s="215"/>
      <c r="D77" s="215"/>
      <c r="E77" s="215"/>
      <c r="F77" s="215"/>
      <c r="G77" s="215"/>
      <c r="H77" s="215"/>
      <c r="I77" s="215"/>
      <c r="J77" s="215"/>
      <c r="K77" s="215"/>
      <c r="L77" s="215"/>
      <c r="M77" s="215"/>
      <c r="N77" s="215"/>
      <c r="O77" s="215"/>
      <c r="P77" s="215"/>
      <c r="Q77" s="215"/>
      <c r="R77" s="215"/>
      <c r="S77" s="215"/>
      <c r="T77" s="215"/>
      <c r="U77" s="215"/>
      <c r="V77" s="216"/>
    </row>
    <row r="78" spans="1:22" s="4" customFormat="1" ht="14.25" customHeight="1">
      <c r="A78" s="359" t="s">
        <v>76</v>
      </c>
      <c r="B78" s="360"/>
      <c r="C78" s="226" t="s">
        <v>41</v>
      </c>
      <c r="D78" s="227"/>
      <c r="E78" s="228"/>
      <c r="F78" s="226" t="s">
        <v>283</v>
      </c>
      <c r="G78" s="227"/>
      <c r="H78" s="228"/>
      <c r="I78" s="226" t="s">
        <v>77</v>
      </c>
      <c r="J78" s="228"/>
      <c r="K78" s="226" t="s">
        <v>78</v>
      </c>
      <c r="L78" s="228"/>
      <c r="M78" s="226" t="s">
        <v>79</v>
      </c>
      <c r="N78" s="228"/>
      <c r="O78" s="226" t="s">
        <v>80</v>
      </c>
      <c r="P78" s="227"/>
      <c r="Q78" s="228"/>
      <c r="R78" s="226" t="s">
        <v>81</v>
      </c>
      <c r="S78" s="227"/>
      <c r="T78" s="228"/>
      <c r="U78" s="226" t="s">
        <v>82</v>
      </c>
      <c r="V78" s="228"/>
    </row>
    <row r="79" spans="1:22" s="4" customFormat="1" ht="14.25" customHeight="1">
      <c r="A79" s="361"/>
      <c r="B79" s="362"/>
      <c r="C79" s="211" t="s">
        <v>251</v>
      </c>
      <c r="D79" s="212"/>
      <c r="E79" s="213"/>
      <c r="F79" s="346">
        <v>1.08</v>
      </c>
      <c r="G79" s="353"/>
      <c r="H79" s="354"/>
      <c r="I79" s="211">
        <v>110</v>
      </c>
      <c r="J79" s="354"/>
      <c r="K79" s="211">
        <v>44</v>
      </c>
      <c r="L79" s="354"/>
      <c r="M79" s="211">
        <v>40</v>
      </c>
      <c r="N79" s="354"/>
      <c r="O79" s="321" t="s">
        <v>315</v>
      </c>
      <c r="P79" s="385"/>
      <c r="Q79" s="322"/>
      <c r="R79" s="231">
        <v>29000</v>
      </c>
      <c r="S79" s="353"/>
      <c r="T79" s="354"/>
      <c r="U79" s="346">
        <v>0.1</v>
      </c>
      <c r="V79" s="348"/>
    </row>
    <row r="80" spans="1:22" s="4" customFormat="1">
      <c r="A80" s="361"/>
      <c r="B80" s="362"/>
      <c r="C80" s="226" t="s">
        <v>83</v>
      </c>
      <c r="D80" s="227"/>
      <c r="E80" s="228"/>
      <c r="F80" s="226" t="s">
        <v>84</v>
      </c>
      <c r="G80" s="357"/>
      <c r="H80" s="358"/>
      <c r="I80" s="226" t="s">
        <v>85</v>
      </c>
      <c r="J80" s="358"/>
      <c r="K80" s="226" t="s">
        <v>86</v>
      </c>
      <c r="L80" s="358"/>
      <c r="M80" s="226" t="s">
        <v>87</v>
      </c>
      <c r="N80" s="357"/>
      <c r="O80" s="358"/>
      <c r="P80" s="226" t="s">
        <v>88</v>
      </c>
      <c r="Q80" s="357"/>
      <c r="R80" s="358"/>
      <c r="S80" s="226" t="s">
        <v>89</v>
      </c>
      <c r="T80" s="227"/>
      <c r="U80" s="228"/>
      <c r="V80" s="11" t="s">
        <v>90</v>
      </c>
    </row>
    <row r="81" spans="1:22" s="4" customFormat="1" ht="14.25" customHeight="1">
      <c r="A81" s="363"/>
      <c r="B81" s="364"/>
      <c r="C81" s="349">
        <v>8</v>
      </c>
      <c r="D81" s="350"/>
      <c r="E81" s="351"/>
      <c r="F81" s="352"/>
      <c r="G81" s="353"/>
      <c r="H81" s="354"/>
      <c r="I81" s="352"/>
      <c r="J81" s="354"/>
      <c r="K81" s="386">
        <v>9</v>
      </c>
      <c r="L81" s="354"/>
      <c r="M81" s="211"/>
      <c r="N81" s="353"/>
      <c r="O81" s="354"/>
      <c r="P81" s="211"/>
      <c r="Q81" s="353"/>
      <c r="R81" s="354"/>
      <c r="S81" s="321"/>
      <c r="T81" s="355"/>
      <c r="U81" s="356"/>
      <c r="V81" s="47"/>
    </row>
    <row r="82" spans="1:22" s="4" customFormat="1" ht="14.25" customHeight="1">
      <c r="A82" s="368"/>
      <c r="B82" s="369"/>
      <c r="C82" s="226" t="s">
        <v>91</v>
      </c>
      <c r="D82" s="227"/>
      <c r="E82" s="228"/>
      <c r="F82" s="368"/>
      <c r="G82" s="370"/>
      <c r="H82" s="49"/>
      <c r="I82" s="371"/>
      <c r="J82" s="371"/>
      <c r="K82" s="49"/>
      <c r="L82" s="49"/>
      <c r="M82" s="49"/>
      <c r="N82" s="49"/>
      <c r="O82" s="49"/>
      <c r="P82" s="49"/>
      <c r="Q82" s="49"/>
      <c r="R82" s="49"/>
      <c r="S82" s="49"/>
      <c r="T82" s="49"/>
      <c r="U82" s="49"/>
      <c r="V82" s="50"/>
    </row>
    <row r="83" spans="1:22" s="4" customFormat="1" ht="7.5" customHeight="1">
      <c r="A83" s="185"/>
      <c r="B83" s="186"/>
      <c r="C83" s="186"/>
      <c r="D83" s="186"/>
      <c r="E83" s="186"/>
      <c r="F83" s="186"/>
      <c r="G83" s="186"/>
      <c r="H83" s="186"/>
      <c r="I83" s="186"/>
      <c r="J83" s="186"/>
      <c r="K83" s="186"/>
      <c r="L83" s="186"/>
      <c r="M83" s="186"/>
      <c r="N83" s="186"/>
      <c r="O83" s="186"/>
      <c r="P83" s="186"/>
      <c r="Q83" s="186"/>
      <c r="R83" s="186"/>
      <c r="S83" s="186"/>
      <c r="T83" s="186"/>
      <c r="U83" s="186"/>
      <c r="V83" s="187"/>
    </row>
    <row r="84" spans="1:22" s="4" customFormat="1" ht="13.5" customHeight="1">
      <c r="A84" s="247" t="s">
        <v>92</v>
      </c>
      <c r="B84" s="248"/>
      <c r="C84" s="275" t="s">
        <v>93</v>
      </c>
      <c r="D84" s="276"/>
      <c r="E84" s="227"/>
      <c r="F84" s="228"/>
      <c r="G84" s="275" t="s">
        <v>94</v>
      </c>
      <c r="H84" s="276"/>
      <c r="I84" s="227"/>
      <c r="J84" s="228"/>
      <c r="K84" s="226" t="s">
        <v>95</v>
      </c>
      <c r="L84" s="227"/>
      <c r="M84" s="227"/>
      <c r="N84" s="227"/>
      <c r="O84" s="228"/>
      <c r="P84" s="226"/>
      <c r="Q84" s="227"/>
      <c r="R84" s="227"/>
      <c r="S84" s="228"/>
      <c r="T84" s="226"/>
      <c r="U84" s="227"/>
      <c r="V84" s="228"/>
    </row>
    <row r="85" spans="1:22" s="4" customFormat="1" ht="13.5" customHeight="1">
      <c r="A85" s="249"/>
      <c r="B85" s="250"/>
      <c r="C85" s="365" t="s">
        <v>96</v>
      </c>
      <c r="D85" s="366"/>
      <c r="E85" s="365" t="s">
        <v>97</v>
      </c>
      <c r="F85" s="366"/>
      <c r="G85" s="365" t="s">
        <v>96</v>
      </c>
      <c r="H85" s="366"/>
      <c r="I85" s="365" t="s">
        <v>97</v>
      </c>
      <c r="J85" s="366"/>
      <c r="K85" s="365" t="s">
        <v>98</v>
      </c>
      <c r="L85" s="367"/>
      <c r="M85" s="366"/>
      <c r="N85" s="365" t="s">
        <v>99</v>
      </c>
      <c r="O85" s="366"/>
      <c r="P85" s="365" t="s">
        <v>98</v>
      </c>
      <c r="Q85" s="366"/>
      <c r="R85" s="365" t="s">
        <v>99</v>
      </c>
      <c r="S85" s="366"/>
      <c r="T85" s="365" t="s">
        <v>98</v>
      </c>
      <c r="U85" s="366"/>
      <c r="V85" s="53" t="s">
        <v>99</v>
      </c>
    </row>
    <row r="86" spans="1:22" s="4" customFormat="1" ht="13.5" customHeight="1">
      <c r="A86" s="249"/>
      <c r="B86" s="250"/>
      <c r="C86" s="393">
        <v>233</v>
      </c>
      <c r="D86" s="394"/>
      <c r="E86" s="393">
        <v>233</v>
      </c>
      <c r="F86" s="394"/>
      <c r="G86" s="393"/>
      <c r="H86" s="394"/>
      <c r="I86" s="393"/>
      <c r="J86" s="394"/>
      <c r="K86" s="395"/>
      <c r="L86" s="396"/>
      <c r="M86" s="397"/>
      <c r="N86" s="395"/>
      <c r="O86" s="397"/>
      <c r="P86" s="395"/>
      <c r="Q86" s="397"/>
      <c r="R86" s="395"/>
      <c r="S86" s="397"/>
      <c r="T86" s="393"/>
      <c r="U86" s="394"/>
      <c r="V86" s="56"/>
    </row>
    <row r="87" spans="1:22" s="4" customFormat="1" ht="13.5" customHeight="1">
      <c r="A87" s="249"/>
      <c r="B87" s="250"/>
      <c r="C87" s="376" t="s">
        <v>100</v>
      </c>
      <c r="D87" s="377"/>
      <c r="E87" s="376" t="s">
        <v>101</v>
      </c>
      <c r="F87" s="377"/>
      <c r="G87" s="376" t="s">
        <v>100</v>
      </c>
      <c r="H87" s="377"/>
      <c r="I87" s="376" t="s">
        <v>101</v>
      </c>
      <c r="J87" s="377"/>
      <c r="K87" s="365" t="s">
        <v>100</v>
      </c>
      <c r="L87" s="367"/>
      <c r="M87" s="366"/>
      <c r="N87" s="365" t="s">
        <v>101</v>
      </c>
      <c r="O87" s="366"/>
      <c r="P87" s="365" t="s">
        <v>100</v>
      </c>
      <c r="Q87" s="366"/>
      <c r="R87" s="365" t="s">
        <v>101</v>
      </c>
      <c r="S87" s="366"/>
      <c r="T87" s="365" t="s">
        <v>100</v>
      </c>
      <c r="U87" s="366"/>
      <c r="V87" s="59" t="s">
        <v>101</v>
      </c>
    </row>
    <row r="88" spans="1:22" s="4" customFormat="1" ht="13.5" customHeight="1">
      <c r="A88" s="251"/>
      <c r="B88" s="252"/>
      <c r="C88" s="378">
        <v>54.5</v>
      </c>
      <c r="D88" s="379"/>
      <c r="E88" s="380" t="s">
        <v>303</v>
      </c>
      <c r="F88" s="381"/>
      <c r="G88" s="378"/>
      <c r="H88" s="379"/>
      <c r="I88" s="380"/>
      <c r="J88" s="381"/>
      <c r="K88" s="378"/>
      <c r="L88" s="382"/>
      <c r="M88" s="379"/>
      <c r="N88" s="380"/>
      <c r="O88" s="381"/>
      <c r="P88" s="380"/>
      <c r="Q88" s="381"/>
      <c r="R88" s="380"/>
      <c r="S88" s="381"/>
      <c r="T88" s="380"/>
      <c r="U88" s="381"/>
      <c r="V88" s="60"/>
    </row>
    <row r="89" spans="1:22" s="4" customFormat="1" ht="13.5" customHeight="1">
      <c r="A89" s="271" t="s">
        <v>68</v>
      </c>
      <c r="B89" s="272"/>
      <c r="C89" s="277"/>
      <c r="D89" s="278"/>
      <c r="E89" s="278"/>
      <c r="F89" s="278"/>
      <c r="G89" s="278"/>
      <c r="H89" s="278"/>
      <c r="I89" s="278"/>
      <c r="J89" s="278"/>
      <c r="K89" s="278"/>
      <c r="L89" s="278"/>
      <c r="M89" s="278"/>
      <c r="N89" s="278"/>
      <c r="O89" s="278"/>
      <c r="P89" s="278"/>
      <c r="Q89" s="278"/>
      <c r="R89" s="278"/>
      <c r="S89" s="278"/>
      <c r="T89" s="278"/>
      <c r="U89" s="278"/>
      <c r="V89" s="279"/>
    </row>
    <row r="90" spans="1:22" s="4" customFormat="1" ht="7.5" customHeight="1">
      <c r="A90" s="338"/>
      <c r="B90" s="339"/>
      <c r="C90" s="339"/>
      <c r="D90" s="339"/>
      <c r="E90" s="339"/>
      <c r="F90" s="339"/>
      <c r="G90" s="339"/>
      <c r="H90" s="339"/>
      <c r="I90" s="339"/>
      <c r="J90" s="339"/>
      <c r="K90" s="339"/>
      <c r="L90" s="339"/>
      <c r="M90" s="339"/>
      <c r="N90" s="339"/>
      <c r="O90" s="339"/>
      <c r="P90" s="339"/>
      <c r="Q90" s="339"/>
      <c r="R90" s="339"/>
      <c r="S90" s="339"/>
      <c r="T90" s="339"/>
      <c r="U90" s="339"/>
      <c r="V90" s="340"/>
    </row>
    <row r="91" spans="1:22" s="4" customFormat="1" ht="15" customHeight="1">
      <c r="A91" s="247" t="s">
        <v>38</v>
      </c>
      <c r="B91" s="248"/>
      <c r="C91" s="226" t="s">
        <v>39</v>
      </c>
      <c r="D91" s="228"/>
      <c r="E91" s="226" t="s">
        <v>40</v>
      </c>
      <c r="F91" s="227"/>
      <c r="G91" s="227"/>
      <c r="H91" s="228"/>
      <c r="I91" s="226" t="s">
        <v>41</v>
      </c>
      <c r="J91" s="228"/>
      <c r="K91" s="226" t="s">
        <v>42</v>
      </c>
      <c r="L91" s="227"/>
      <c r="M91" s="228"/>
      <c r="N91" s="226" t="s">
        <v>43</v>
      </c>
      <c r="O91" s="227"/>
      <c r="P91" s="227"/>
      <c r="Q91" s="228"/>
      <c r="R91" s="226" t="s">
        <v>44</v>
      </c>
      <c r="S91" s="227"/>
      <c r="T91" s="228"/>
      <c r="U91" s="226" t="s">
        <v>45</v>
      </c>
      <c r="V91" s="228"/>
    </row>
    <row r="92" spans="1:22" s="4" customFormat="1" ht="15" customHeight="1">
      <c r="A92" s="249"/>
      <c r="B92" s="341"/>
      <c r="C92" s="253"/>
      <c r="D92" s="254"/>
      <c r="E92" s="253"/>
      <c r="F92" s="255"/>
      <c r="G92" s="255"/>
      <c r="H92" s="254"/>
      <c r="I92" s="253"/>
      <c r="J92" s="254"/>
      <c r="K92" s="256"/>
      <c r="L92" s="257"/>
      <c r="M92" s="258"/>
      <c r="N92" s="253"/>
      <c r="O92" s="255"/>
      <c r="P92" s="255"/>
      <c r="Q92" s="254"/>
      <c r="R92" s="253"/>
      <c r="S92" s="255"/>
      <c r="T92" s="254"/>
      <c r="U92" s="229"/>
      <c r="V92" s="230"/>
    </row>
    <row r="93" spans="1:22" s="4" customFormat="1" ht="15.95" customHeight="1">
      <c r="A93" s="249"/>
      <c r="B93" s="250"/>
      <c r="C93" s="226" t="s">
        <v>46</v>
      </c>
      <c r="D93" s="228"/>
      <c r="E93" s="271" t="s">
        <v>47</v>
      </c>
      <c r="F93" s="272"/>
      <c r="G93" s="271" t="s">
        <v>48</v>
      </c>
      <c r="H93" s="272"/>
      <c r="I93" s="226" t="s">
        <v>49</v>
      </c>
      <c r="J93" s="228"/>
      <c r="K93" s="226" t="s">
        <v>50</v>
      </c>
      <c r="L93" s="227"/>
      <c r="M93" s="227"/>
      <c r="N93" s="228"/>
      <c r="O93" s="226" t="s">
        <v>51</v>
      </c>
      <c r="P93" s="228"/>
      <c r="Q93" s="226" t="s">
        <v>52</v>
      </c>
      <c r="R93" s="228"/>
      <c r="S93" s="342" t="s">
        <v>53</v>
      </c>
      <c r="T93" s="343"/>
      <c r="U93" s="226" t="s">
        <v>54</v>
      </c>
      <c r="V93" s="228"/>
    </row>
    <row r="94" spans="1:22" s="4" customFormat="1" ht="7.5" customHeight="1">
      <c r="A94" s="251"/>
      <c r="B94" s="252"/>
      <c r="C94" s="206"/>
      <c r="D94" s="207"/>
      <c r="E94" s="206"/>
      <c r="F94" s="207"/>
      <c r="G94" s="344"/>
      <c r="H94" s="345"/>
      <c r="I94" s="206"/>
      <c r="J94" s="207"/>
      <c r="K94" s="346"/>
      <c r="L94" s="347"/>
      <c r="M94" s="347"/>
      <c r="N94" s="348"/>
      <c r="O94" s="383"/>
      <c r="P94" s="384"/>
      <c r="Q94" s="211"/>
      <c r="R94" s="213"/>
      <c r="S94" s="211"/>
      <c r="T94" s="213"/>
      <c r="U94" s="231"/>
      <c r="V94" s="232"/>
    </row>
    <row r="95" spans="1:22" s="4" customFormat="1" ht="22.5" customHeight="1">
      <c r="A95" s="267" t="s">
        <v>55</v>
      </c>
      <c r="B95" s="268"/>
      <c r="C95" s="226" t="s">
        <v>46</v>
      </c>
      <c r="D95" s="228"/>
      <c r="E95" s="226" t="s">
        <v>56</v>
      </c>
      <c r="F95" s="228"/>
      <c r="G95" s="226" t="s">
        <v>57</v>
      </c>
      <c r="H95" s="228"/>
      <c r="I95" s="11" t="s">
        <v>33</v>
      </c>
      <c r="J95" s="29" t="s">
        <v>58</v>
      </c>
      <c r="K95" s="271" t="s">
        <v>48</v>
      </c>
      <c r="L95" s="272"/>
      <c r="M95" s="273" t="s">
        <v>59</v>
      </c>
      <c r="N95" s="274"/>
      <c r="O95" s="11" t="s">
        <v>60</v>
      </c>
      <c r="P95" s="11" t="s">
        <v>61</v>
      </c>
      <c r="Q95" s="11" t="s">
        <v>62</v>
      </c>
      <c r="R95" s="11" t="s">
        <v>63</v>
      </c>
      <c r="S95" s="11" t="s">
        <v>64</v>
      </c>
      <c r="T95" s="11" t="s">
        <v>65</v>
      </c>
      <c r="U95" s="11" t="s">
        <v>66</v>
      </c>
      <c r="V95" s="30" t="s">
        <v>67</v>
      </c>
    </row>
    <row r="96" spans="1:22" s="4" customFormat="1" ht="14.25" customHeight="1">
      <c r="A96" s="269"/>
      <c r="B96" s="270"/>
      <c r="C96" s="206">
        <v>0</v>
      </c>
      <c r="D96" s="207"/>
      <c r="E96" s="206">
        <v>234</v>
      </c>
      <c r="F96" s="207"/>
      <c r="G96" s="206">
        <v>234</v>
      </c>
      <c r="H96" s="207"/>
      <c r="I96" s="31">
        <v>41</v>
      </c>
      <c r="J96" s="32">
        <v>5.8</v>
      </c>
      <c r="K96" s="206"/>
      <c r="L96" s="207"/>
      <c r="M96" s="275"/>
      <c r="N96" s="276"/>
      <c r="O96" s="33">
        <v>1</v>
      </c>
      <c r="P96" s="33">
        <v>1</v>
      </c>
      <c r="Q96" s="33" t="s">
        <v>309</v>
      </c>
      <c r="R96" s="33" t="s">
        <v>310</v>
      </c>
      <c r="S96" s="34" t="s">
        <v>311</v>
      </c>
      <c r="T96" s="35" t="s">
        <v>312</v>
      </c>
      <c r="U96" s="33" t="s">
        <v>313</v>
      </c>
      <c r="V96" s="36" t="s">
        <v>314</v>
      </c>
    </row>
    <row r="97" spans="1:33" s="4" customFormat="1" ht="14.25" customHeight="1">
      <c r="A97" s="271" t="s">
        <v>68</v>
      </c>
      <c r="B97" s="272"/>
      <c r="C97" s="277"/>
      <c r="D97" s="278"/>
      <c r="E97" s="278"/>
      <c r="F97" s="278"/>
      <c r="G97" s="278"/>
      <c r="H97" s="278"/>
      <c r="I97" s="278"/>
      <c r="J97" s="278"/>
      <c r="K97" s="278"/>
      <c r="L97" s="278"/>
      <c r="M97" s="278"/>
      <c r="N97" s="278"/>
      <c r="O97" s="278"/>
      <c r="P97" s="278"/>
      <c r="Q97" s="278"/>
      <c r="R97" s="278"/>
      <c r="S97" s="278"/>
      <c r="T97" s="278"/>
      <c r="U97" s="278"/>
      <c r="V97" s="279"/>
    </row>
    <row r="98" spans="1:33" s="4" customFormat="1" ht="7.5" customHeight="1">
      <c r="A98" s="214"/>
      <c r="B98" s="215"/>
      <c r="C98" s="215"/>
      <c r="D98" s="215"/>
      <c r="E98" s="215"/>
      <c r="F98" s="215"/>
      <c r="G98" s="215"/>
      <c r="H98" s="215"/>
      <c r="I98" s="215"/>
      <c r="J98" s="215"/>
      <c r="K98" s="215"/>
      <c r="L98" s="215"/>
      <c r="M98" s="215"/>
      <c r="N98" s="215"/>
      <c r="O98" s="215"/>
      <c r="P98" s="215"/>
      <c r="Q98" s="215"/>
      <c r="R98" s="215"/>
      <c r="S98" s="215"/>
      <c r="T98" s="215"/>
      <c r="U98" s="215"/>
      <c r="V98" s="216"/>
    </row>
    <row r="99" spans="1:33" s="4" customFormat="1" ht="14.25" customHeight="1">
      <c r="A99" s="247" t="s">
        <v>69</v>
      </c>
      <c r="B99" s="248"/>
      <c r="C99" s="226" t="s">
        <v>39</v>
      </c>
      <c r="D99" s="228"/>
      <c r="E99" s="226" t="s">
        <v>40</v>
      </c>
      <c r="F99" s="227"/>
      <c r="G99" s="227"/>
      <c r="H99" s="228"/>
      <c r="I99" s="226" t="s">
        <v>41</v>
      </c>
      <c r="J99" s="228"/>
      <c r="K99" s="226" t="s">
        <v>42</v>
      </c>
      <c r="L99" s="227"/>
      <c r="M99" s="228"/>
      <c r="N99" s="226" t="s">
        <v>43</v>
      </c>
      <c r="O99" s="227"/>
      <c r="P99" s="227"/>
      <c r="Q99" s="228"/>
      <c r="R99" s="226" t="s">
        <v>44</v>
      </c>
      <c r="S99" s="227"/>
      <c r="T99" s="228"/>
      <c r="U99" s="226" t="s">
        <v>45</v>
      </c>
      <c r="V99" s="228"/>
    </row>
    <row r="100" spans="1:33" s="4" customFormat="1" ht="14.25" customHeight="1">
      <c r="A100" s="249"/>
      <c r="B100" s="250"/>
      <c r="C100" s="253">
        <v>1</v>
      </c>
      <c r="D100" s="254"/>
      <c r="E100" s="253" t="s">
        <v>304</v>
      </c>
      <c r="F100" s="255"/>
      <c r="G100" s="255"/>
      <c r="H100" s="254"/>
      <c r="I100" s="253" t="s">
        <v>305</v>
      </c>
      <c r="J100" s="254"/>
      <c r="K100" s="256" t="s">
        <v>306</v>
      </c>
      <c r="L100" s="257"/>
      <c r="M100" s="258"/>
      <c r="N100" s="253" t="s">
        <v>307</v>
      </c>
      <c r="O100" s="255"/>
      <c r="P100" s="255"/>
      <c r="Q100" s="254"/>
      <c r="R100" s="253" t="s">
        <v>308</v>
      </c>
      <c r="S100" s="255"/>
      <c r="T100" s="254"/>
      <c r="U100" s="229">
        <v>17.5</v>
      </c>
      <c r="V100" s="230"/>
    </row>
    <row r="101" spans="1:33" s="4" customFormat="1" ht="21.75" customHeight="1">
      <c r="A101" s="249"/>
      <c r="B101" s="250"/>
      <c r="C101" s="226" t="s">
        <v>46</v>
      </c>
      <c r="D101" s="228"/>
      <c r="E101" s="226" t="s">
        <v>56</v>
      </c>
      <c r="F101" s="228"/>
      <c r="G101" s="226" t="s">
        <v>57</v>
      </c>
      <c r="H101" s="228"/>
      <c r="I101" s="11" t="s">
        <v>33</v>
      </c>
      <c r="J101" s="29" t="s">
        <v>58</v>
      </c>
      <c r="K101" s="271" t="s">
        <v>48</v>
      </c>
      <c r="L101" s="272"/>
      <c r="M101" s="273" t="s">
        <v>59</v>
      </c>
      <c r="N101" s="274"/>
      <c r="O101" s="11" t="s">
        <v>60</v>
      </c>
      <c r="P101" s="11" t="s">
        <v>61</v>
      </c>
      <c r="Q101" s="11" t="s">
        <v>62</v>
      </c>
      <c r="R101" s="11" t="s">
        <v>63</v>
      </c>
      <c r="S101" s="11" t="s">
        <v>64</v>
      </c>
      <c r="T101" s="11" t="s">
        <v>65</v>
      </c>
      <c r="U101" s="11" t="s">
        <v>66</v>
      </c>
      <c r="V101" s="30" t="s">
        <v>67</v>
      </c>
    </row>
    <row r="102" spans="1:33" s="4" customFormat="1" ht="14.25" customHeight="1">
      <c r="A102" s="251"/>
      <c r="B102" s="252"/>
      <c r="C102" s="206">
        <v>0</v>
      </c>
      <c r="D102" s="207"/>
      <c r="E102" s="206">
        <v>234</v>
      </c>
      <c r="F102" s="207"/>
      <c r="G102" s="206">
        <v>234</v>
      </c>
      <c r="H102" s="207"/>
      <c r="I102" s="31">
        <v>41</v>
      </c>
      <c r="J102" s="32">
        <v>5.8</v>
      </c>
      <c r="K102" s="206"/>
      <c r="L102" s="207"/>
      <c r="M102" s="275"/>
      <c r="N102" s="276"/>
      <c r="O102" s="33">
        <v>1</v>
      </c>
      <c r="P102" s="33">
        <v>1</v>
      </c>
      <c r="Q102" s="33" t="s">
        <v>309</v>
      </c>
      <c r="R102" s="33" t="s">
        <v>310</v>
      </c>
      <c r="S102" s="34" t="s">
        <v>311</v>
      </c>
      <c r="T102" s="35" t="s">
        <v>312</v>
      </c>
      <c r="U102" s="33" t="s">
        <v>313</v>
      </c>
      <c r="V102" s="36" t="s">
        <v>314</v>
      </c>
    </row>
    <row r="103" spans="1:33" s="4" customFormat="1" ht="14.25" customHeight="1">
      <c r="A103" s="271" t="s">
        <v>68</v>
      </c>
      <c r="B103" s="272"/>
      <c r="C103" s="277"/>
      <c r="D103" s="278"/>
      <c r="E103" s="278"/>
      <c r="F103" s="278"/>
      <c r="G103" s="278"/>
      <c r="H103" s="278"/>
      <c r="I103" s="278"/>
      <c r="J103" s="278"/>
      <c r="K103" s="278"/>
      <c r="L103" s="278"/>
      <c r="M103" s="278"/>
      <c r="N103" s="278"/>
      <c r="O103" s="278"/>
      <c r="P103" s="278"/>
      <c r="Q103" s="278"/>
      <c r="R103" s="278"/>
      <c r="S103" s="278"/>
      <c r="T103" s="278"/>
      <c r="U103" s="278"/>
      <c r="V103" s="279"/>
    </row>
    <row r="104" spans="1:33" s="4" customFormat="1" ht="7.5" customHeight="1">
      <c r="A104" s="217"/>
      <c r="B104" s="218"/>
      <c r="C104" s="218"/>
      <c r="D104" s="218"/>
      <c r="E104" s="218"/>
      <c r="F104" s="218"/>
      <c r="G104" s="218"/>
      <c r="H104" s="218"/>
      <c r="I104" s="218"/>
      <c r="J104" s="218"/>
      <c r="K104" s="218"/>
      <c r="L104" s="218"/>
      <c r="M104" s="218"/>
      <c r="N104" s="218"/>
      <c r="O104" s="218"/>
      <c r="P104" s="218"/>
      <c r="Q104" s="218"/>
      <c r="R104" s="218"/>
      <c r="S104" s="218"/>
      <c r="T104" s="218"/>
      <c r="U104" s="218"/>
      <c r="V104" s="219"/>
    </row>
    <row r="105" spans="1:33" s="4" customFormat="1" ht="14.25" customHeight="1">
      <c r="A105" s="247" t="s">
        <v>70</v>
      </c>
      <c r="B105" s="248"/>
      <c r="C105" s="271" t="s">
        <v>71</v>
      </c>
      <c r="D105" s="272"/>
      <c r="E105" s="41"/>
      <c r="F105" s="271" t="s">
        <v>72</v>
      </c>
      <c r="G105" s="272"/>
      <c r="H105" s="42"/>
      <c r="I105" s="271" t="s">
        <v>73</v>
      </c>
      <c r="J105" s="272"/>
      <c r="K105" s="231"/>
      <c r="L105" s="372"/>
      <c r="M105" s="232"/>
      <c r="N105" s="271" t="s">
        <v>74</v>
      </c>
      <c r="O105" s="272"/>
      <c r="P105" s="373"/>
      <c r="Q105" s="374"/>
      <c r="R105" s="271" t="s">
        <v>75</v>
      </c>
      <c r="S105" s="375"/>
      <c r="T105" s="272"/>
      <c r="U105" s="373"/>
      <c r="V105" s="374"/>
    </row>
    <row r="106" spans="1:33" s="4" customFormat="1" ht="14.25" customHeight="1">
      <c r="A106" s="249"/>
      <c r="B106" s="250"/>
      <c r="C106" s="387"/>
      <c r="D106" s="388"/>
      <c r="E106" s="388"/>
      <c r="F106" s="388"/>
      <c r="G106" s="388"/>
      <c r="H106" s="388"/>
      <c r="I106" s="388"/>
      <c r="J106" s="388"/>
      <c r="K106" s="388"/>
      <c r="L106" s="388"/>
      <c r="M106" s="388"/>
      <c r="N106" s="388"/>
      <c r="O106" s="388"/>
      <c r="P106" s="388"/>
      <c r="Q106" s="388"/>
      <c r="R106" s="388"/>
      <c r="S106" s="388"/>
      <c r="T106" s="388"/>
      <c r="U106" s="388"/>
      <c r="V106" s="389"/>
    </row>
    <row r="107" spans="1:33" s="4" customFormat="1" ht="14.25" customHeight="1">
      <c r="A107" s="251"/>
      <c r="B107" s="252"/>
      <c r="C107" s="390"/>
      <c r="D107" s="391"/>
      <c r="E107" s="391"/>
      <c r="F107" s="391"/>
      <c r="G107" s="391"/>
      <c r="H107" s="391"/>
      <c r="I107" s="391"/>
      <c r="J107" s="391"/>
      <c r="K107" s="391"/>
      <c r="L107" s="391"/>
      <c r="M107" s="391"/>
      <c r="N107" s="391"/>
      <c r="O107" s="391"/>
      <c r="P107" s="391"/>
      <c r="Q107" s="391"/>
      <c r="R107" s="391"/>
      <c r="S107" s="391"/>
      <c r="T107" s="391"/>
      <c r="U107" s="391"/>
      <c r="V107" s="392"/>
    </row>
    <row r="108" spans="1:33" s="4" customFormat="1" ht="7.5" customHeight="1">
      <c r="A108" s="214"/>
      <c r="B108" s="215"/>
      <c r="C108" s="215"/>
      <c r="D108" s="215"/>
      <c r="E108" s="215"/>
      <c r="F108" s="215"/>
      <c r="G108" s="215"/>
      <c r="H108" s="215"/>
      <c r="I108" s="215"/>
      <c r="J108" s="215"/>
      <c r="K108" s="215"/>
      <c r="L108" s="215"/>
      <c r="M108" s="215"/>
      <c r="N108" s="215"/>
      <c r="O108" s="215"/>
      <c r="P108" s="215"/>
      <c r="Q108" s="215"/>
      <c r="R108" s="215"/>
      <c r="S108" s="215"/>
      <c r="T108" s="215"/>
      <c r="U108" s="215"/>
      <c r="V108" s="216"/>
    </row>
    <row r="109" spans="1:33" s="4" customFormat="1" ht="12" customHeight="1">
      <c r="A109" s="247" t="s">
        <v>107</v>
      </c>
      <c r="B109" s="248"/>
      <c r="C109" s="226" t="s">
        <v>108</v>
      </c>
      <c r="D109" s="227"/>
      <c r="E109" s="227"/>
      <c r="F109" s="227"/>
      <c r="G109" s="227"/>
      <c r="H109" s="228"/>
      <c r="I109" s="226"/>
      <c r="J109" s="227"/>
      <c r="K109" s="228"/>
      <c r="L109" s="226" t="s">
        <v>108</v>
      </c>
      <c r="M109" s="227"/>
      <c r="N109" s="227"/>
      <c r="O109" s="227"/>
      <c r="P109" s="227"/>
      <c r="Q109" s="227"/>
      <c r="R109" s="228"/>
      <c r="S109" s="226" t="s">
        <v>0</v>
      </c>
      <c r="T109" s="227"/>
      <c r="U109" s="227"/>
      <c r="V109" s="228"/>
      <c r="X109" s="44"/>
      <c r="Y109" s="44"/>
      <c r="Z109" s="44"/>
      <c r="AA109" s="44"/>
      <c r="AB109" s="44"/>
      <c r="AC109" s="44"/>
      <c r="AD109" s="44"/>
      <c r="AE109" s="44"/>
      <c r="AF109" s="44"/>
      <c r="AG109" s="44"/>
    </row>
    <row r="110" spans="1:33" s="4" customFormat="1" ht="12.75" customHeight="1">
      <c r="A110" s="249"/>
      <c r="B110" s="250"/>
      <c r="C110" s="404" t="s">
        <v>109</v>
      </c>
      <c r="D110" s="405"/>
      <c r="E110" s="405"/>
      <c r="F110" s="405"/>
      <c r="G110" s="405"/>
      <c r="H110" s="406"/>
      <c r="I110" s="407">
        <v>73</v>
      </c>
      <c r="J110" s="408"/>
      <c r="K110" s="409"/>
      <c r="L110" s="404" t="s">
        <v>110</v>
      </c>
      <c r="M110" s="405"/>
      <c r="N110" s="405"/>
      <c r="O110" s="405"/>
      <c r="P110" s="405"/>
      <c r="Q110" s="405"/>
      <c r="R110" s="406"/>
      <c r="S110" s="407"/>
      <c r="T110" s="408"/>
      <c r="U110" s="408"/>
      <c r="V110" s="64" t="s">
        <v>111</v>
      </c>
      <c r="X110" s="44"/>
      <c r="Y110" s="44"/>
      <c r="Z110" s="44"/>
      <c r="AA110" s="44"/>
      <c r="AB110" s="44"/>
      <c r="AC110" s="44"/>
      <c r="AD110" s="44"/>
      <c r="AE110" s="44"/>
      <c r="AF110" s="44"/>
      <c r="AG110" s="44"/>
    </row>
    <row r="111" spans="1:33" s="4" customFormat="1" ht="26.25" customHeight="1">
      <c r="A111" s="249"/>
      <c r="B111" s="250"/>
      <c r="C111" s="398" t="s">
        <v>112</v>
      </c>
      <c r="D111" s="399"/>
      <c r="E111" s="399"/>
      <c r="F111" s="399"/>
      <c r="G111" s="399"/>
      <c r="H111" s="400"/>
      <c r="I111" s="401">
        <v>1</v>
      </c>
      <c r="J111" s="402"/>
      <c r="K111" s="403"/>
      <c r="L111" s="398" t="s">
        <v>113</v>
      </c>
      <c r="M111" s="399"/>
      <c r="N111" s="399"/>
      <c r="O111" s="399"/>
      <c r="P111" s="399"/>
      <c r="Q111" s="399"/>
      <c r="R111" s="400"/>
      <c r="S111" s="401">
        <v>2000</v>
      </c>
      <c r="T111" s="402"/>
      <c r="U111" s="402"/>
      <c r="V111" s="65" t="s">
        <v>111</v>
      </c>
      <c r="X111" s="44"/>
      <c r="Y111" s="44"/>
      <c r="Z111" s="44"/>
      <c r="AA111" s="44"/>
      <c r="AB111" s="44"/>
      <c r="AC111" s="44"/>
      <c r="AD111" s="44"/>
      <c r="AE111" s="44"/>
      <c r="AF111" s="44"/>
      <c r="AG111" s="44"/>
    </row>
    <row r="112" spans="1:33" s="4" customFormat="1" ht="14.1" customHeight="1">
      <c r="A112" s="249"/>
      <c r="B112" s="250"/>
      <c r="C112" s="398" t="s">
        <v>114</v>
      </c>
      <c r="D112" s="399"/>
      <c r="E112" s="399"/>
      <c r="F112" s="399"/>
      <c r="G112" s="399"/>
      <c r="H112" s="400"/>
      <c r="I112" s="401">
        <v>80</v>
      </c>
      <c r="J112" s="402"/>
      <c r="K112" s="403"/>
      <c r="L112" s="398" t="s">
        <v>115</v>
      </c>
      <c r="M112" s="399"/>
      <c r="N112" s="399"/>
      <c r="O112" s="399"/>
      <c r="P112" s="399"/>
      <c r="Q112" s="399"/>
      <c r="R112" s="400"/>
      <c r="S112" s="401">
        <v>50000</v>
      </c>
      <c r="T112" s="402"/>
      <c r="U112" s="402"/>
      <c r="V112" s="65" t="s">
        <v>111</v>
      </c>
      <c r="X112" s="44"/>
      <c r="Y112" s="44"/>
      <c r="Z112" s="44"/>
      <c r="AA112" s="44"/>
      <c r="AB112" s="44"/>
      <c r="AC112" s="44"/>
      <c r="AD112" s="44"/>
      <c r="AE112" s="44"/>
      <c r="AF112" s="44"/>
      <c r="AG112" s="44"/>
    </row>
    <row r="113" spans="1:33" s="4" customFormat="1" ht="22.5" customHeight="1">
      <c r="A113" s="249"/>
      <c r="B113" s="250"/>
      <c r="C113" s="398" t="s">
        <v>116</v>
      </c>
      <c r="D113" s="399"/>
      <c r="E113" s="399"/>
      <c r="F113" s="399"/>
      <c r="G113" s="399"/>
      <c r="H113" s="400"/>
      <c r="I113" s="401">
        <v>80</v>
      </c>
      <c r="J113" s="402"/>
      <c r="K113" s="403"/>
      <c r="L113" s="398"/>
      <c r="M113" s="399"/>
      <c r="N113" s="399"/>
      <c r="O113" s="399"/>
      <c r="P113" s="399"/>
      <c r="Q113" s="399"/>
      <c r="R113" s="400"/>
      <c r="S113" s="410"/>
      <c r="T113" s="239"/>
      <c r="U113" s="239"/>
      <c r="V113" s="240"/>
      <c r="X113" s="44"/>
      <c r="Y113" s="44"/>
      <c r="Z113" s="44"/>
      <c r="AA113" s="44"/>
      <c r="AB113" s="44"/>
      <c r="AC113" s="44"/>
      <c r="AD113" s="44"/>
      <c r="AE113" s="44"/>
      <c r="AF113" s="44"/>
      <c r="AG113" s="44"/>
    </row>
    <row r="114" spans="1:33" s="44" customFormat="1" ht="18.75" customHeight="1">
      <c r="A114" s="249"/>
      <c r="B114" s="250"/>
      <c r="C114" s="398" t="s">
        <v>117</v>
      </c>
      <c r="D114" s="399"/>
      <c r="E114" s="399"/>
      <c r="F114" s="399"/>
      <c r="G114" s="399"/>
      <c r="H114" s="400"/>
      <c r="I114" s="401">
        <v>35</v>
      </c>
      <c r="J114" s="402"/>
      <c r="K114" s="403"/>
      <c r="L114" s="66"/>
      <c r="M114" s="67"/>
      <c r="N114" s="67"/>
      <c r="O114" s="67"/>
      <c r="P114" s="67"/>
      <c r="Q114" s="67"/>
      <c r="R114" s="68"/>
      <c r="S114" s="410"/>
      <c r="T114" s="239"/>
      <c r="U114" s="239"/>
      <c r="V114" s="240"/>
    </row>
    <row r="115" spans="1:33" s="44" customFormat="1" ht="18.75" customHeight="1">
      <c r="A115" s="249"/>
      <c r="B115" s="250"/>
      <c r="C115" s="398" t="s">
        <v>118</v>
      </c>
      <c r="D115" s="399"/>
      <c r="E115" s="399"/>
      <c r="F115" s="399"/>
      <c r="G115" s="399"/>
      <c r="H115" s="400"/>
      <c r="I115" s="401">
        <v>18</v>
      </c>
      <c r="J115" s="402"/>
      <c r="K115" s="403"/>
      <c r="L115" s="398"/>
      <c r="M115" s="399"/>
      <c r="N115" s="399"/>
      <c r="O115" s="399"/>
      <c r="P115" s="399"/>
      <c r="Q115" s="399"/>
      <c r="R115" s="400"/>
      <c r="S115" s="410"/>
      <c r="T115" s="239"/>
      <c r="U115" s="239"/>
      <c r="V115" s="240"/>
      <c r="X115" s="98"/>
      <c r="Y115" s="4"/>
      <c r="Z115" s="4"/>
      <c r="AA115" s="4"/>
      <c r="AB115" s="4"/>
      <c r="AC115" s="4"/>
      <c r="AD115" s="4"/>
      <c r="AE115" s="4"/>
      <c r="AF115" s="4"/>
      <c r="AG115" s="4"/>
    </row>
    <row r="116" spans="1:33" s="44" customFormat="1" ht="18.75" customHeight="1">
      <c r="A116" s="249"/>
      <c r="B116" s="250"/>
      <c r="C116" s="398" t="s">
        <v>119</v>
      </c>
      <c r="D116" s="399"/>
      <c r="E116" s="399"/>
      <c r="F116" s="399"/>
      <c r="G116" s="399"/>
      <c r="H116" s="400"/>
      <c r="I116" s="401">
        <v>80</v>
      </c>
      <c r="J116" s="402"/>
      <c r="K116" s="403"/>
      <c r="L116" s="398" t="s">
        <v>120</v>
      </c>
      <c r="M116" s="399"/>
      <c r="N116" s="399"/>
      <c r="O116" s="399"/>
      <c r="P116" s="399"/>
      <c r="Q116" s="399"/>
      <c r="R116" s="400"/>
      <c r="S116" s="401"/>
      <c r="T116" s="402"/>
      <c r="U116" s="239" t="s">
        <v>121</v>
      </c>
      <c r="V116" s="240"/>
      <c r="X116" s="98"/>
      <c r="Y116" s="4"/>
      <c r="Z116" s="4"/>
      <c r="AA116" s="4"/>
      <c r="AB116" s="4"/>
      <c r="AC116" s="4"/>
      <c r="AD116" s="4"/>
      <c r="AE116" s="4"/>
      <c r="AF116" s="4"/>
      <c r="AG116" s="4"/>
    </row>
    <row r="117" spans="1:33" s="44" customFormat="1" ht="18.75" customHeight="1">
      <c r="A117" s="249"/>
      <c r="B117" s="250"/>
      <c r="C117" s="398" t="s">
        <v>122</v>
      </c>
      <c r="D117" s="399"/>
      <c r="E117" s="399"/>
      <c r="F117" s="399"/>
      <c r="G117" s="399"/>
      <c r="H117" s="400"/>
      <c r="I117" s="401">
        <v>17</v>
      </c>
      <c r="J117" s="402"/>
      <c r="K117" s="403"/>
      <c r="L117" s="398" t="s">
        <v>123</v>
      </c>
      <c r="M117" s="399"/>
      <c r="N117" s="399"/>
      <c r="O117" s="399"/>
      <c r="P117" s="399"/>
      <c r="Q117" s="399"/>
      <c r="R117" s="400"/>
      <c r="S117" s="411"/>
      <c r="T117" s="412"/>
      <c r="U117" s="239" t="s">
        <v>121</v>
      </c>
      <c r="V117" s="240"/>
      <c r="X117" s="98"/>
      <c r="Y117" s="4"/>
      <c r="Z117" s="4"/>
      <c r="AA117" s="4"/>
      <c r="AB117" s="4"/>
      <c r="AC117" s="4"/>
      <c r="AD117" s="4"/>
      <c r="AE117" s="4"/>
      <c r="AF117" s="4"/>
      <c r="AG117" s="4"/>
    </row>
    <row r="118" spans="1:33" s="44" customFormat="1" ht="18.75" customHeight="1">
      <c r="A118" s="249"/>
      <c r="B118" s="250"/>
      <c r="C118" s="398" t="s">
        <v>124</v>
      </c>
      <c r="D118" s="399"/>
      <c r="E118" s="399"/>
      <c r="F118" s="399"/>
      <c r="G118" s="399"/>
      <c r="H118" s="400"/>
      <c r="I118" s="401">
        <v>166</v>
      </c>
      <c r="J118" s="402"/>
      <c r="K118" s="403"/>
      <c r="L118" s="398" t="s">
        <v>125</v>
      </c>
      <c r="M118" s="399"/>
      <c r="N118" s="399"/>
      <c r="O118" s="399"/>
      <c r="P118" s="399"/>
      <c r="Q118" s="399"/>
      <c r="R118" s="400"/>
      <c r="S118" s="413"/>
      <c r="T118" s="412"/>
      <c r="U118" s="239" t="s">
        <v>126</v>
      </c>
      <c r="V118" s="240"/>
      <c r="X118" s="98"/>
      <c r="Y118" s="4"/>
      <c r="Z118" s="4"/>
      <c r="AA118" s="4"/>
      <c r="AB118" s="4"/>
      <c r="AC118" s="4"/>
      <c r="AD118" s="4"/>
      <c r="AE118" s="4"/>
      <c r="AF118" s="4"/>
      <c r="AG118" s="4"/>
    </row>
    <row r="119" spans="1:33" s="44" customFormat="1" ht="18" customHeight="1">
      <c r="A119" s="249"/>
      <c r="B119" s="250"/>
      <c r="C119" s="414" t="s">
        <v>127</v>
      </c>
      <c r="D119" s="415"/>
      <c r="E119" s="415"/>
      <c r="F119" s="415"/>
      <c r="G119" s="415"/>
      <c r="H119" s="416"/>
      <c r="I119" s="401">
        <v>160</v>
      </c>
      <c r="J119" s="402"/>
      <c r="K119" s="403"/>
      <c r="L119" s="398" t="s">
        <v>128</v>
      </c>
      <c r="M119" s="399"/>
      <c r="N119" s="399"/>
      <c r="O119" s="399"/>
      <c r="P119" s="399"/>
      <c r="Q119" s="399"/>
      <c r="R119" s="400"/>
      <c r="S119" s="417"/>
      <c r="T119" s="412"/>
      <c r="U119" s="239" t="s">
        <v>129</v>
      </c>
      <c r="V119" s="240"/>
      <c r="X119" s="4"/>
      <c r="Y119" s="4"/>
      <c r="Z119" s="4"/>
      <c r="AA119" s="4"/>
      <c r="AB119" s="4"/>
      <c r="AC119" s="4"/>
      <c r="AD119" s="4"/>
      <c r="AE119" s="4"/>
      <c r="AF119" s="4"/>
      <c r="AG119" s="4"/>
    </row>
    <row r="120" spans="1:33" s="44" customFormat="1" ht="15.75" customHeight="1">
      <c r="A120" s="249"/>
      <c r="B120" s="250"/>
      <c r="C120" s="398" t="s">
        <v>130</v>
      </c>
      <c r="D120" s="399"/>
      <c r="E120" s="399"/>
      <c r="F120" s="399"/>
      <c r="G120" s="399"/>
      <c r="H120" s="400"/>
      <c r="I120" s="401">
        <v>40</v>
      </c>
      <c r="J120" s="402"/>
      <c r="K120" s="403"/>
      <c r="L120" s="398" t="s">
        <v>131</v>
      </c>
      <c r="M120" s="399"/>
      <c r="N120" s="399"/>
      <c r="O120" s="399"/>
      <c r="P120" s="399"/>
      <c r="Q120" s="399"/>
      <c r="R120" s="400"/>
      <c r="S120" s="236"/>
      <c r="T120" s="237"/>
      <c r="U120" s="239" t="s">
        <v>121</v>
      </c>
      <c r="V120" s="240"/>
      <c r="X120" s="4"/>
      <c r="Y120" s="4"/>
      <c r="Z120" s="4"/>
      <c r="AA120" s="4"/>
      <c r="AB120" s="4"/>
      <c r="AC120" s="4"/>
      <c r="AD120" s="4"/>
      <c r="AE120" s="4"/>
      <c r="AF120" s="4"/>
      <c r="AG120" s="4"/>
    </row>
    <row r="121" spans="1:33" s="4" customFormat="1" ht="14.1" customHeight="1">
      <c r="A121" s="249"/>
      <c r="B121" s="250"/>
      <c r="C121" s="398" t="s">
        <v>132</v>
      </c>
      <c r="D121" s="399"/>
      <c r="E121" s="399"/>
      <c r="F121" s="399"/>
      <c r="G121" s="399"/>
      <c r="H121" s="400"/>
      <c r="I121" s="401">
        <v>146</v>
      </c>
      <c r="J121" s="402"/>
      <c r="K121" s="403"/>
      <c r="L121" s="398"/>
      <c r="M121" s="399"/>
      <c r="N121" s="399"/>
      <c r="O121" s="399"/>
      <c r="P121" s="399"/>
      <c r="Q121" s="399"/>
      <c r="R121" s="400"/>
      <c r="S121" s="236"/>
      <c r="T121" s="237"/>
      <c r="U121" s="237"/>
      <c r="V121" s="238"/>
    </row>
    <row r="122" spans="1:33" s="4" customFormat="1" ht="14.1" customHeight="1">
      <c r="A122" s="249"/>
      <c r="B122" s="250"/>
      <c r="C122" s="398" t="s">
        <v>318</v>
      </c>
      <c r="D122" s="399"/>
      <c r="E122" s="399"/>
      <c r="F122" s="399"/>
      <c r="G122" s="399"/>
      <c r="H122" s="400"/>
      <c r="I122" s="401">
        <v>93</v>
      </c>
      <c r="J122" s="402"/>
      <c r="K122" s="403"/>
      <c r="L122" s="398"/>
      <c r="M122" s="399"/>
      <c r="N122" s="399"/>
      <c r="O122" s="399"/>
      <c r="P122" s="399"/>
      <c r="Q122" s="399"/>
      <c r="R122" s="400"/>
      <c r="S122" s="236"/>
      <c r="T122" s="237"/>
      <c r="U122" s="237"/>
      <c r="V122" s="238"/>
    </row>
    <row r="123" spans="1:33" s="4" customFormat="1" ht="14.1" customHeight="1">
      <c r="A123" s="249"/>
      <c r="B123" s="250"/>
      <c r="C123" s="398" t="s">
        <v>133</v>
      </c>
      <c r="D123" s="399"/>
      <c r="E123" s="399"/>
      <c r="F123" s="399"/>
      <c r="G123" s="399"/>
      <c r="H123" s="400"/>
      <c r="I123" s="401">
        <v>40</v>
      </c>
      <c r="J123" s="402"/>
      <c r="K123" s="403"/>
      <c r="L123" s="398"/>
      <c r="M123" s="399"/>
      <c r="N123" s="399"/>
      <c r="O123" s="399"/>
      <c r="P123" s="399"/>
      <c r="Q123" s="399"/>
      <c r="R123" s="400"/>
      <c r="S123" s="236"/>
      <c r="T123" s="237"/>
      <c r="U123" s="237"/>
      <c r="V123" s="238"/>
    </row>
    <row r="124" spans="1:33" s="4" customFormat="1" ht="14.1" customHeight="1">
      <c r="A124" s="249"/>
      <c r="B124" s="250"/>
      <c r="C124" s="398" t="s">
        <v>134</v>
      </c>
      <c r="D124" s="399"/>
      <c r="E124" s="399"/>
      <c r="F124" s="399"/>
      <c r="G124" s="399"/>
      <c r="H124" s="400"/>
      <c r="I124" s="401">
        <v>2</v>
      </c>
      <c r="J124" s="402"/>
      <c r="K124" s="403"/>
      <c r="L124" s="398"/>
      <c r="M124" s="399"/>
      <c r="N124" s="399"/>
      <c r="O124" s="399"/>
      <c r="P124" s="399"/>
      <c r="Q124" s="399"/>
      <c r="R124" s="400"/>
      <c r="S124" s="236"/>
      <c r="T124" s="237"/>
      <c r="U124" s="237"/>
      <c r="V124" s="238"/>
    </row>
    <row r="125" spans="1:33" s="4" customFormat="1" ht="14.1" customHeight="1">
      <c r="A125" s="249"/>
      <c r="B125" s="250"/>
      <c r="C125" s="398" t="s">
        <v>135</v>
      </c>
      <c r="D125" s="399"/>
      <c r="E125" s="399"/>
      <c r="F125" s="399"/>
      <c r="G125" s="399"/>
      <c r="H125" s="400"/>
      <c r="I125" s="401">
        <v>98</v>
      </c>
      <c r="J125" s="402"/>
      <c r="K125" s="403"/>
      <c r="L125" s="66"/>
      <c r="M125" s="67"/>
      <c r="N125" s="67"/>
      <c r="O125" s="67"/>
      <c r="P125" s="67"/>
      <c r="Q125" s="67"/>
      <c r="R125" s="68"/>
      <c r="S125" s="69"/>
      <c r="T125" s="70"/>
      <c r="U125" s="70"/>
      <c r="V125" s="71"/>
    </row>
    <row r="126" spans="1:33" s="4" customFormat="1" ht="14.1" customHeight="1">
      <c r="A126" s="249"/>
      <c r="B126" s="250"/>
      <c r="C126" s="398" t="s">
        <v>136</v>
      </c>
      <c r="D126" s="399"/>
      <c r="E126" s="399"/>
      <c r="F126" s="399"/>
      <c r="G126" s="399"/>
      <c r="H126" s="400"/>
      <c r="I126" s="401">
        <v>62</v>
      </c>
      <c r="J126" s="402"/>
      <c r="K126" s="403"/>
      <c r="L126" s="398"/>
      <c r="M126" s="399"/>
      <c r="N126" s="399"/>
      <c r="O126" s="399"/>
      <c r="P126" s="399"/>
      <c r="Q126" s="399"/>
      <c r="R126" s="400"/>
      <c r="S126" s="236"/>
      <c r="T126" s="237"/>
      <c r="U126" s="237"/>
      <c r="V126" s="238"/>
    </row>
    <row r="127" spans="1:33" s="4" customFormat="1" ht="13.5" customHeight="1">
      <c r="A127" s="249"/>
      <c r="B127" s="250"/>
      <c r="C127" s="398" t="s">
        <v>137</v>
      </c>
      <c r="D127" s="399"/>
      <c r="E127" s="399"/>
      <c r="F127" s="399"/>
      <c r="G127" s="399"/>
      <c r="H127" s="400"/>
      <c r="I127" s="401">
        <v>240</v>
      </c>
      <c r="J127" s="402"/>
      <c r="K127" s="403"/>
      <c r="L127" s="398"/>
      <c r="M127" s="399"/>
      <c r="N127" s="399"/>
      <c r="O127" s="399"/>
      <c r="P127" s="399"/>
      <c r="Q127" s="399"/>
      <c r="R127" s="400"/>
      <c r="S127" s="236"/>
      <c r="T127" s="237"/>
      <c r="U127" s="237"/>
      <c r="V127" s="238"/>
    </row>
    <row r="128" spans="1:33" s="4" customFormat="1" ht="18" customHeight="1">
      <c r="A128" s="249"/>
      <c r="B128" s="250"/>
      <c r="C128" s="398" t="s">
        <v>138</v>
      </c>
      <c r="D128" s="399"/>
      <c r="E128" s="399"/>
      <c r="F128" s="399"/>
      <c r="G128" s="399"/>
      <c r="H128" s="400"/>
      <c r="I128" s="401">
        <v>115</v>
      </c>
      <c r="J128" s="402"/>
      <c r="K128" s="403"/>
      <c r="L128" s="398"/>
      <c r="M128" s="399"/>
      <c r="N128" s="399"/>
      <c r="O128" s="399"/>
      <c r="P128" s="399"/>
      <c r="Q128" s="399"/>
      <c r="R128" s="400"/>
      <c r="S128" s="236"/>
      <c r="T128" s="237"/>
      <c r="U128" s="237"/>
      <c r="V128" s="238"/>
    </row>
    <row r="129" spans="1:33" s="4" customFormat="1" ht="11.25" customHeight="1">
      <c r="A129" s="249"/>
      <c r="B129" s="250"/>
      <c r="C129" s="398" t="s">
        <v>319</v>
      </c>
      <c r="D129" s="399"/>
      <c r="E129" s="399"/>
      <c r="F129" s="399"/>
      <c r="G129" s="399"/>
      <c r="H129" s="400"/>
      <c r="I129" s="401">
        <v>20</v>
      </c>
      <c r="J129" s="402"/>
      <c r="K129" s="403"/>
      <c r="L129" s="398"/>
      <c r="M129" s="399"/>
      <c r="N129" s="399"/>
      <c r="O129" s="399"/>
      <c r="P129" s="399"/>
      <c r="Q129" s="399"/>
      <c r="R129" s="400"/>
      <c r="S129" s="236"/>
      <c r="T129" s="237"/>
      <c r="U129" s="237"/>
      <c r="V129" s="238"/>
    </row>
    <row r="130" spans="1:33" s="4" customFormat="1" ht="11.25" customHeight="1">
      <c r="A130" s="249"/>
      <c r="B130" s="250"/>
      <c r="C130" s="398"/>
      <c r="D130" s="399"/>
      <c r="E130" s="399"/>
      <c r="F130" s="399"/>
      <c r="G130" s="399"/>
      <c r="H130" s="400"/>
      <c r="I130" s="401"/>
      <c r="J130" s="402"/>
      <c r="K130" s="403"/>
      <c r="L130" s="398"/>
      <c r="M130" s="399"/>
      <c r="N130" s="399"/>
      <c r="O130" s="399"/>
      <c r="P130" s="399"/>
      <c r="Q130" s="399"/>
      <c r="R130" s="400"/>
      <c r="S130" s="236"/>
      <c r="T130" s="237"/>
      <c r="U130" s="237"/>
      <c r="V130" s="238"/>
    </row>
    <row r="131" spans="1:33" s="4" customFormat="1" ht="11.25" customHeight="1">
      <c r="A131" s="249"/>
      <c r="B131" s="250"/>
      <c r="C131" s="398"/>
      <c r="D131" s="399"/>
      <c r="E131" s="399"/>
      <c r="F131" s="399"/>
      <c r="G131" s="399"/>
      <c r="H131" s="400"/>
      <c r="I131" s="401"/>
      <c r="J131" s="402"/>
      <c r="K131" s="403"/>
      <c r="L131" s="398"/>
      <c r="M131" s="399"/>
      <c r="N131" s="399"/>
      <c r="O131" s="399"/>
      <c r="P131" s="399"/>
      <c r="Q131" s="399"/>
      <c r="R131" s="400"/>
      <c r="S131" s="236"/>
      <c r="T131" s="237"/>
      <c r="U131" s="237"/>
      <c r="V131" s="238"/>
    </row>
    <row r="132" spans="1:33" s="4" customFormat="1" ht="18" customHeight="1">
      <c r="A132" s="249"/>
      <c r="B132" s="250"/>
      <c r="C132" s="398"/>
      <c r="D132" s="399"/>
      <c r="E132" s="399"/>
      <c r="F132" s="399"/>
      <c r="G132" s="399"/>
      <c r="H132" s="400"/>
      <c r="I132" s="401"/>
      <c r="J132" s="402"/>
      <c r="K132" s="403"/>
      <c r="L132" s="398"/>
      <c r="M132" s="399"/>
      <c r="N132" s="399"/>
      <c r="O132" s="399"/>
      <c r="P132" s="399"/>
      <c r="Q132" s="399"/>
      <c r="R132" s="400"/>
      <c r="S132" s="236"/>
      <c r="T132" s="237"/>
      <c r="U132" s="237"/>
      <c r="V132" s="238"/>
    </row>
    <row r="133" spans="1:33" s="4" customFormat="1" ht="11.25" customHeight="1">
      <c r="A133" s="249"/>
      <c r="B133" s="250"/>
      <c r="C133" s="398"/>
      <c r="D133" s="399"/>
      <c r="E133" s="399"/>
      <c r="F133" s="399"/>
      <c r="G133" s="399"/>
      <c r="H133" s="400"/>
      <c r="I133" s="401"/>
      <c r="J133" s="402"/>
      <c r="K133" s="403"/>
      <c r="L133" s="66"/>
      <c r="M133" s="67"/>
      <c r="N133" s="67"/>
      <c r="O133" s="67"/>
      <c r="P133" s="67"/>
      <c r="Q133" s="67"/>
      <c r="R133" s="68"/>
      <c r="S133" s="69"/>
      <c r="T133" s="70"/>
      <c r="U133" s="70"/>
      <c r="V133" s="71"/>
      <c r="X133" s="44"/>
      <c r="Y133" s="44"/>
      <c r="Z133" s="44"/>
      <c r="AA133" s="44"/>
      <c r="AB133" s="44"/>
      <c r="AC133" s="44"/>
      <c r="AD133" s="44"/>
      <c r="AE133" s="44"/>
      <c r="AF133" s="44"/>
      <c r="AG133" s="44"/>
    </row>
    <row r="134" spans="1:33" s="4" customFormat="1" ht="12.95" customHeight="1">
      <c r="A134" s="249"/>
      <c r="B134" s="250"/>
      <c r="C134" s="398"/>
      <c r="D134" s="399"/>
      <c r="E134" s="399"/>
      <c r="F134" s="399"/>
      <c r="G134" s="399"/>
      <c r="H134" s="400"/>
      <c r="I134" s="401"/>
      <c r="J134" s="402"/>
      <c r="K134" s="403"/>
      <c r="L134" s="398"/>
      <c r="M134" s="399"/>
      <c r="N134" s="399"/>
      <c r="O134" s="399"/>
      <c r="P134" s="399"/>
      <c r="Q134" s="399"/>
      <c r="R134" s="400"/>
      <c r="S134" s="236"/>
      <c r="T134" s="237"/>
      <c r="U134" s="237"/>
      <c r="V134" s="238"/>
    </row>
    <row r="135" spans="1:33" s="4" customFormat="1" ht="12.95" customHeight="1">
      <c r="A135" s="249"/>
      <c r="B135" s="250"/>
      <c r="C135" s="398"/>
      <c r="D135" s="399"/>
      <c r="E135" s="399"/>
      <c r="F135" s="399"/>
      <c r="G135" s="399"/>
      <c r="H135" s="400"/>
      <c r="I135" s="401"/>
      <c r="J135" s="402"/>
      <c r="K135" s="403"/>
      <c r="L135" s="66"/>
      <c r="M135" s="67"/>
      <c r="N135" s="67"/>
      <c r="O135" s="67"/>
      <c r="P135" s="67"/>
      <c r="Q135" s="67"/>
      <c r="R135" s="68"/>
      <c r="S135" s="69"/>
      <c r="T135" s="70"/>
      <c r="U135" s="70"/>
      <c r="V135" s="71"/>
    </row>
    <row r="136" spans="1:33" s="4" customFormat="1" ht="12" customHeight="1">
      <c r="A136" s="249"/>
      <c r="B136" s="250"/>
      <c r="C136" s="398"/>
      <c r="D136" s="399"/>
      <c r="E136" s="399"/>
      <c r="F136" s="399"/>
      <c r="G136" s="399"/>
      <c r="H136" s="400"/>
      <c r="I136" s="401"/>
      <c r="J136" s="402"/>
      <c r="K136" s="403"/>
      <c r="L136" s="398"/>
      <c r="M136" s="399"/>
      <c r="N136" s="399"/>
      <c r="O136" s="399"/>
      <c r="P136" s="399"/>
      <c r="Q136" s="399"/>
      <c r="R136" s="400"/>
      <c r="S136" s="236"/>
      <c r="T136" s="237"/>
      <c r="U136" s="237"/>
      <c r="V136" s="238"/>
    </row>
    <row r="137" spans="1:33" s="4" customFormat="1">
      <c r="A137" s="251"/>
      <c r="B137" s="252"/>
      <c r="C137" s="398"/>
      <c r="D137" s="399"/>
      <c r="E137" s="399"/>
      <c r="F137" s="399"/>
      <c r="G137" s="399"/>
      <c r="H137" s="400"/>
      <c r="I137" s="454"/>
      <c r="J137" s="455"/>
      <c r="K137" s="456"/>
      <c r="L137" s="457"/>
      <c r="M137" s="458"/>
      <c r="N137" s="458"/>
      <c r="O137" s="458"/>
      <c r="P137" s="458"/>
      <c r="Q137" s="458"/>
      <c r="R137" s="459"/>
      <c r="S137" s="460"/>
      <c r="T137" s="461"/>
      <c r="U137" s="461"/>
      <c r="V137" s="462"/>
    </row>
    <row r="138" spans="1:33" s="4" customFormat="1" ht="7.5" customHeight="1">
      <c r="A138" s="220"/>
      <c r="B138" s="221"/>
      <c r="C138" s="221"/>
      <c r="D138" s="221"/>
      <c r="E138" s="221"/>
      <c r="F138" s="221"/>
      <c r="G138" s="221"/>
      <c r="H138" s="221"/>
      <c r="I138" s="221"/>
      <c r="J138" s="221"/>
      <c r="K138" s="221"/>
      <c r="L138" s="221"/>
      <c r="M138" s="221"/>
      <c r="N138" s="221"/>
      <c r="O138" s="221"/>
      <c r="P138" s="221"/>
      <c r="Q138" s="221"/>
      <c r="R138" s="221"/>
      <c r="S138" s="221"/>
      <c r="T138" s="221"/>
      <c r="U138" s="221"/>
      <c r="V138" s="222"/>
    </row>
    <row r="139" spans="1:33" s="4" customFormat="1" ht="15.75">
      <c r="A139" s="233" t="s">
        <v>174</v>
      </c>
      <c r="B139" s="234"/>
      <c r="C139" s="234"/>
      <c r="D139" s="234"/>
      <c r="E139" s="234"/>
      <c r="F139" s="234"/>
      <c r="G139" s="234"/>
      <c r="H139" s="234"/>
      <c r="I139" s="234"/>
      <c r="J139" s="234"/>
      <c r="K139" s="234"/>
      <c r="L139" s="234"/>
      <c r="M139" s="234"/>
      <c r="N139" s="234"/>
      <c r="O139" s="234"/>
      <c r="P139" s="234"/>
      <c r="Q139" s="234"/>
      <c r="R139" s="234"/>
      <c r="S139" s="234"/>
      <c r="T139" s="234"/>
      <c r="U139" s="234"/>
      <c r="V139" s="235"/>
    </row>
    <row r="140" spans="1:33" s="4" customFormat="1">
      <c r="A140" s="444" t="s">
        <v>175</v>
      </c>
      <c r="B140" s="445"/>
      <c r="C140" s="445"/>
      <c r="D140" s="445"/>
      <c r="E140" s="445"/>
      <c r="F140" s="445"/>
      <c r="G140" s="445"/>
      <c r="H140" s="445"/>
      <c r="I140" s="445"/>
      <c r="J140" s="445"/>
      <c r="K140" s="446"/>
      <c r="L140" s="444" t="s">
        <v>176</v>
      </c>
      <c r="M140" s="445"/>
      <c r="N140" s="445"/>
      <c r="O140" s="445"/>
      <c r="P140" s="445"/>
      <c r="Q140" s="445"/>
      <c r="R140" s="445"/>
      <c r="S140" s="445"/>
      <c r="T140" s="445"/>
      <c r="U140" s="445"/>
      <c r="V140" s="446"/>
    </row>
    <row r="141" spans="1:33" s="4" customFormat="1">
      <c r="A141" s="444" t="s">
        <v>177</v>
      </c>
      <c r="B141" s="445"/>
      <c r="C141" s="445"/>
      <c r="D141" s="445"/>
      <c r="E141" s="445"/>
      <c r="F141" s="446"/>
      <c r="G141" s="444" t="s">
        <v>178</v>
      </c>
      <c r="H141" s="446"/>
      <c r="I141" s="444" t="s">
        <v>179</v>
      </c>
      <c r="J141" s="445"/>
      <c r="K141" s="446"/>
      <c r="L141" s="444" t="s">
        <v>177</v>
      </c>
      <c r="M141" s="445"/>
      <c r="N141" s="445"/>
      <c r="O141" s="445"/>
      <c r="P141" s="445"/>
      <c r="Q141" s="445"/>
      <c r="R141" s="445"/>
      <c r="S141" s="446"/>
      <c r="T141" s="444" t="s">
        <v>178</v>
      </c>
      <c r="U141" s="446"/>
      <c r="V141" s="123" t="s">
        <v>179</v>
      </c>
      <c r="X141" s="135"/>
      <c r="Y141" s="135"/>
      <c r="Z141" s="135"/>
      <c r="AA141" s="135"/>
      <c r="AB141" s="135"/>
      <c r="AC141" s="135"/>
      <c r="AD141" s="135"/>
      <c r="AE141" s="135"/>
      <c r="AF141" s="135"/>
      <c r="AG141" s="135"/>
    </row>
    <row r="142" spans="1:33" s="4" customFormat="1">
      <c r="A142" s="463" t="s">
        <v>180</v>
      </c>
      <c r="B142" s="464"/>
      <c r="C142" s="464"/>
      <c r="D142" s="464"/>
      <c r="E142" s="464"/>
      <c r="F142" s="465"/>
      <c r="G142" s="466">
        <v>2</v>
      </c>
      <c r="H142" s="467"/>
      <c r="I142" s="468">
        <f>1*8</f>
        <v>8</v>
      </c>
      <c r="J142" s="469"/>
      <c r="K142" s="470"/>
      <c r="L142" s="471" t="s">
        <v>180</v>
      </c>
      <c r="M142" s="472"/>
      <c r="N142" s="472"/>
      <c r="O142" s="472"/>
      <c r="P142" s="472"/>
      <c r="Q142" s="472"/>
      <c r="R142" s="472"/>
      <c r="S142" s="473"/>
      <c r="T142" s="466">
        <v>1</v>
      </c>
      <c r="U142" s="467"/>
      <c r="V142" s="124">
        <f>T142*12</f>
        <v>12</v>
      </c>
      <c r="X142" s="135"/>
      <c r="Y142" s="135"/>
      <c r="Z142" s="135"/>
      <c r="AA142" s="135"/>
      <c r="AB142" s="135"/>
      <c r="AC142" s="135"/>
      <c r="AD142" s="135"/>
      <c r="AE142" s="135"/>
      <c r="AF142" s="135"/>
      <c r="AG142" s="135"/>
    </row>
    <row r="143" spans="1:33" s="4" customFormat="1">
      <c r="A143" s="474" t="s">
        <v>181</v>
      </c>
      <c r="B143" s="475"/>
      <c r="C143" s="475"/>
      <c r="D143" s="475"/>
      <c r="E143" s="475"/>
      <c r="F143" s="476"/>
      <c r="G143" s="477">
        <v>22</v>
      </c>
      <c r="H143" s="478"/>
      <c r="I143" s="477">
        <f>27*12</f>
        <v>324</v>
      </c>
      <c r="J143" s="479"/>
      <c r="K143" s="478"/>
      <c r="L143" s="480" t="s">
        <v>181</v>
      </c>
      <c r="M143" s="481"/>
      <c r="N143" s="481"/>
      <c r="O143" s="481"/>
      <c r="P143" s="481"/>
      <c r="Q143" s="481"/>
      <c r="R143" s="481"/>
      <c r="S143" s="482"/>
      <c r="T143" s="477">
        <v>13</v>
      </c>
      <c r="U143" s="478"/>
      <c r="V143" s="125">
        <f>T143*12</f>
        <v>156</v>
      </c>
      <c r="X143" s="135"/>
      <c r="Y143" s="135"/>
      <c r="Z143" s="135"/>
      <c r="AA143" s="135"/>
      <c r="AB143" s="135"/>
      <c r="AC143" s="135"/>
      <c r="AD143" s="135"/>
      <c r="AE143" s="135"/>
      <c r="AF143" s="135"/>
      <c r="AG143" s="135"/>
    </row>
    <row r="144" spans="1:33" s="4" customFormat="1">
      <c r="A144" s="483" t="s">
        <v>330</v>
      </c>
      <c r="B144" s="484"/>
      <c r="C144" s="484"/>
      <c r="D144" s="484"/>
      <c r="E144" s="484"/>
      <c r="F144" s="485"/>
      <c r="G144" s="477">
        <v>2</v>
      </c>
      <c r="H144" s="478"/>
      <c r="I144" s="477">
        <f t="shared" ref="I144:I160" si="0">G144*12</f>
        <v>24</v>
      </c>
      <c r="J144" s="479"/>
      <c r="K144" s="478"/>
      <c r="L144" s="480" t="s">
        <v>330</v>
      </c>
      <c r="M144" s="481"/>
      <c r="N144" s="481"/>
      <c r="O144" s="481"/>
      <c r="P144" s="481"/>
      <c r="Q144" s="481"/>
      <c r="R144" s="481"/>
      <c r="S144" s="482"/>
      <c r="T144" s="477">
        <v>1</v>
      </c>
      <c r="U144" s="478"/>
      <c r="V144" s="126">
        <f>T144*12</f>
        <v>12</v>
      </c>
      <c r="X144" s="135"/>
      <c r="Y144" s="135"/>
      <c r="Z144" s="135"/>
      <c r="AA144" s="135"/>
      <c r="AB144" s="135"/>
      <c r="AC144" s="135"/>
      <c r="AD144" s="135"/>
      <c r="AE144" s="135"/>
      <c r="AF144" s="135"/>
      <c r="AG144" s="135"/>
    </row>
    <row r="145" spans="1:33" s="4" customFormat="1">
      <c r="A145" s="483" t="s">
        <v>182</v>
      </c>
      <c r="B145" s="484"/>
      <c r="C145" s="484"/>
      <c r="D145" s="484"/>
      <c r="E145" s="484"/>
      <c r="F145" s="485"/>
      <c r="G145" s="477">
        <v>2</v>
      </c>
      <c r="H145" s="478"/>
      <c r="I145" s="477">
        <f t="shared" si="0"/>
        <v>24</v>
      </c>
      <c r="J145" s="479"/>
      <c r="K145" s="478"/>
      <c r="L145" s="480" t="s">
        <v>182</v>
      </c>
      <c r="M145" s="481"/>
      <c r="N145" s="481"/>
      <c r="O145" s="481"/>
      <c r="P145" s="481"/>
      <c r="Q145" s="481"/>
      <c r="R145" s="481"/>
      <c r="S145" s="482"/>
      <c r="T145" s="477">
        <v>2</v>
      </c>
      <c r="U145" s="478"/>
      <c r="V145" s="125">
        <f t="shared" ref="V145:V165" si="1">T145*12</f>
        <v>24</v>
      </c>
      <c r="X145" s="135"/>
      <c r="Y145" s="135"/>
      <c r="Z145" s="135"/>
      <c r="AA145" s="135"/>
      <c r="AB145" s="135"/>
      <c r="AC145" s="135"/>
      <c r="AD145" s="135"/>
      <c r="AE145" s="135"/>
      <c r="AF145" s="135"/>
      <c r="AG145" s="135"/>
    </row>
    <row r="146" spans="1:33" s="4" customFormat="1">
      <c r="A146" s="483" t="s">
        <v>183</v>
      </c>
      <c r="B146" s="484"/>
      <c r="C146" s="484"/>
      <c r="D146" s="484"/>
      <c r="E146" s="484"/>
      <c r="F146" s="485"/>
      <c r="G146" s="477"/>
      <c r="H146" s="478"/>
      <c r="I146" s="477">
        <f t="shared" si="0"/>
        <v>0</v>
      </c>
      <c r="J146" s="479"/>
      <c r="K146" s="478"/>
      <c r="L146" s="480" t="s">
        <v>183</v>
      </c>
      <c r="M146" s="481"/>
      <c r="N146" s="481"/>
      <c r="O146" s="481"/>
      <c r="P146" s="481"/>
      <c r="Q146" s="481"/>
      <c r="R146" s="481"/>
      <c r="S146" s="482"/>
      <c r="T146" s="477">
        <v>2</v>
      </c>
      <c r="U146" s="478"/>
      <c r="V146" s="125">
        <f t="shared" si="1"/>
        <v>24</v>
      </c>
      <c r="X146" s="135"/>
      <c r="Y146" s="135"/>
      <c r="Z146" s="135"/>
      <c r="AA146" s="135"/>
      <c r="AB146" s="135"/>
      <c r="AC146" s="135"/>
      <c r="AD146" s="135"/>
      <c r="AE146" s="135"/>
      <c r="AF146" s="135"/>
      <c r="AG146" s="135"/>
    </row>
    <row r="147" spans="1:33" s="135" customFormat="1">
      <c r="A147" s="483" t="s">
        <v>184</v>
      </c>
      <c r="B147" s="484"/>
      <c r="C147" s="484"/>
      <c r="D147" s="484"/>
      <c r="E147" s="484"/>
      <c r="F147" s="485"/>
      <c r="G147" s="477"/>
      <c r="H147" s="478"/>
      <c r="I147" s="477">
        <f t="shared" si="0"/>
        <v>0</v>
      </c>
      <c r="J147" s="479"/>
      <c r="K147" s="478"/>
      <c r="L147" s="480" t="s">
        <v>184</v>
      </c>
      <c r="M147" s="481"/>
      <c r="N147" s="481"/>
      <c r="O147" s="481"/>
      <c r="P147" s="481"/>
      <c r="Q147" s="481"/>
      <c r="R147" s="481"/>
      <c r="S147" s="482"/>
      <c r="T147" s="477"/>
      <c r="U147" s="478"/>
      <c r="V147" s="125">
        <f t="shared" si="1"/>
        <v>0</v>
      </c>
    </row>
    <row r="148" spans="1:33" s="135" customFormat="1">
      <c r="A148" s="483" t="s">
        <v>185</v>
      </c>
      <c r="B148" s="484"/>
      <c r="C148" s="484"/>
      <c r="D148" s="484"/>
      <c r="E148" s="484"/>
      <c r="F148" s="485"/>
      <c r="G148" s="477"/>
      <c r="H148" s="478"/>
      <c r="I148" s="486">
        <f t="shared" si="0"/>
        <v>0</v>
      </c>
      <c r="J148" s="487"/>
      <c r="K148" s="488"/>
      <c r="L148" s="489" t="s">
        <v>185</v>
      </c>
      <c r="M148" s="490"/>
      <c r="N148" s="490"/>
      <c r="O148" s="490"/>
      <c r="P148" s="490"/>
      <c r="Q148" s="490"/>
      <c r="R148" s="490"/>
      <c r="S148" s="491"/>
      <c r="T148" s="477"/>
      <c r="U148" s="478"/>
      <c r="V148" s="125">
        <f t="shared" si="1"/>
        <v>0</v>
      </c>
    </row>
    <row r="149" spans="1:33" s="135" customFormat="1">
      <c r="A149" s="484" t="s">
        <v>186</v>
      </c>
      <c r="B149" s="484"/>
      <c r="C149" s="484"/>
      <c r="D149" s="484"/>
      <c r="E149" s="484"/>
      <c r="F149" s="485"/>
      <c r="G149" s="477"/>
      <c r="H149" s="478"/>
      <c r="I149" s="486">
        <f t="shared" si="0"/>
        <v>0</v>
      </c>
      <c r="J149" s="487"/>
      <c r="K149" s="488"/>
      <c r="L149" s="489" t="s">
        <v>186</v>
      </c>
      <c r="M149" s="490"/>
      <c r="N149" s="490"/>
      <c r="O149" s="490"/>
      <c r="P149" s="490"/>
      <c r="Q149" s="490"/>
      <c r="R149" s="490"/>
      <c r="S149" s="491"/>
      <c r="T149" s="477"/>
      <c r="U149" s="478"/>
      <c r="V149" s="125">
        <f t="shared" si="1"/>
        <v>0</v>
      </c>
    </row>
    <row r="150" spans="1:33" s="135" customFormat="1">
      <c r="A150" s="483" t="s">
        <v>187</v>
      </c>
      <c r="B150" s="484"/>
      <c r="C150" s="484"/>
      <c r="D150" s="484"/>
      <c r="E150" s="484"/>
      <c r="F150" s="485"/>
      <c r="G150" s="477"/>
      <c r="H150" s="478"/>
      <c r="I150" s="486">
        <f t="shared" si="0"/>
        <v>0</v>
      </c>
      <c r="J150" s="487"/>
      <c r="K150" s="488"/>
      <c r="L150" s="489" t="s">
        <v>187</v>
      </c>
      <c r="M150" s="490"/>
      <c r="N150" s="490"/>
      <c r="O150" s="490"/>
      <c r="P150" s="490"/>
      <c r="Q150" s="490"/>
      <c r="R150" s="490"/>
      <c r="S150" s="491"/>
      <c r="T150" s="477"/>
      <c r="U150" s="478"/>
      <c r="V150" s="125">
        <f>T150*12</f>
        <v>0</v>
      </c>
    </row>
    <row r="151" spans="1:33" s="135" customFormat="1">
      <c r="A151" s="483" t="s">
        <v>188</v>
      </c>
      <c r="B151" s="484"/>
      <c r="C151" s="484"/>
      <c r="D151" s="484"/>
      <c r="E151" s="484"/>
      <c r="F151" s="485"/>
      <c r="G151" s="477"/>
      <c r="H151" s="478"/>
      <c r="I151" s="486">
        <f t="shared" si="0"/>
        <v>0</v>
      </c>
      <c r="J151" s="487"/>
      <c r="K151" s="488"/>
      <c r="L151" s="489" t="s">
        <v>188</v>
      </c>
      <c r="M151" s="490"/>
      <c r="N151" s="490"/>
      <c r="O151" s="490"/>
      <c r="P151" s="490"/>
      <c r="Q151" s="490"/>
      <c r="R151" s="490"/>
      <c r="S151" s="491"/>
      <c r="T151" s="477"/>
      <c r="U151" s="478"/>
      <c r="V151" s="125">
        <f>T151*12</f>
        <v>0</v>
      </c>
    </row>
    <row r="152" spans="1:33" s="135" customFormat="1">
      <c r="A152" s="483" t="s">
        <v>189</v>
      </c>
      <c r="B152" s="484"/>
      <c r="C152" s="484"/>
      <c r="D152" s="484"/>
      <c r="E152" s="484"/>
      <c r="F152" s="485"/>
      <c r="G152" s="477"/>
      <c r="H152" s="478"/>
      <c r="I152" s="486">
        <f t="shared" si="0"/>
        <v>0</v>
      </c>
      <c r="J152" s="487"/>
      <c r="K152" s="488"/>
      <c r="L152" s="489" t="s">
        <v>189</v>
      </c>
      <c r="M152" s="490"/>
      <c r="N152" s="490"/>
      <c r="O152" s="490"/>
      <c r="P152" s="490"/>
      <c r="Q152" s="490"/>
      <c r="R152" s="490"/>
      <c r="S152" s="491"/>
      <c r="T152" s="477"/>
      <c r="U152" s="478"/>
      <c r="V152" s="125">
        <f t="shared" si="1"/>
        <v>0</v>
      </c>
    </row>
    <row r="153" spans="1:33" s="135" customFormat="1">
      <c r="A153" s="483" t="s">
        <v>190</v>
      </c>
      <c r="B153" s="484"/>
      <c r="C153" s="484"/>
      <c r="D153" s="484"/>
      <c r="E153" s="484"/>
      <c r="F153" s="485"/>
      <c r="G153" s="477"/>
      <c r="H153" s="478"/>
      <c r="I153" s="486">
        <f t="shared" si="0"/>
        <v>0</v>
      </c>
      <c r="J153" s="487"/>
      <c r="K153" s="488"/>
      <c r="L153" s="489" t="s">
        <v>190</v>
      </c>
      <c r="M153" s="490"/>
      <c r="N153" s="490"/>
      <c r="O153" s="490"/>
      <c r="P153" s="490"/>
      <c r="Q153" s="490"/>
      <c r="R153" s="490"/>
      <c r="S153" s="491"/>
      <c r="T153" s="477"/>
      <c r="U153" s="478"/>
      <c r="V153" s="125">
        <f t="shared" si="1"/>
        <v>0</v>
      </c>
    </row>
    <row r="154" spans="1:33" s="135" customFormat="1">
      <c r="A154" s="483"/>
      <c r="B154" s="484"/>
      <c r="C154" s="484"/>
      <c r="D154" s="484"/>
      <c r="E154" s="484"/>
      <c r="F154" s="485"/>
      <c r="G154" s="477"/>
      <c r="H154" s="478"/>
      <c r="I154" s="486">
        <f t="shared" si="0"/>
        <v>0</v>
      </c>
      <c r="J154" s="487"/>
      <c r="K154" s="488"/>
      <c r="L154" s="489"/>
      <c r="M154" s="490"/>
      <c r="N154" s="490"/>
      <c r="O154" s="490"/>
      <c r="P154" s="490"/>
      <c r="Q154" s="490"/>
      <c r="R154" s="490"/>
      <c r="S154" s="491"/>
      <c r="T154" s="477"/>
      <c r="U154" s="478"/>
      <c r="V154" s="125">
        <f t="shared" si="1"/>
        <v>0</v>
      </c>
    </row>
    <row r="155" spans="1:33" s="135" customFormat="1">
      <c r="A155" s="483"/>
      <c r="B155" s="484"/>
      <c r="C155" s="484"/>
      <c r="D155" s="484"/>
      <c r="E155" s="484"/>
      <c r="F155" s="485"/>
      <c r="G155" s="477"/>
      <c r="H155" s="478"/>
      <c r="I155" s="486">
        <f t="shared" si="0"/>
        <v>0</v>
      </c>
      <c r="J155" s="487"/>
      <c r="K155" s="488"/>
      <c r="L155" s="489"/>
      <c r="M155" s="490"/>
      <c r="N155" s="490"/>
      <c r="O155" s="490"/>
      <c r="P155" s="490"/>
      <c r="Q155" s="490"/>
      <c r="R155" s="490"/>
      <c r="S155" s="491"/>
      <c r="T155" s="477"/>
      <c r="U155" s="478"/>
      <c r="V155" s="125">
        <f t="shared" si="1"/>
        <v>0</v>
      </c>
    </row>
    <row r="156" spans="1:33" s="135" customFormat="1">
      <c r="A156" s="483"/>
      <c r="B156" s="484"/>
      <c r="C156" s="484"/>
      <c r="D156" s="484"/>
      <c r="E156" s="484"/>
      <c r="F156" s="485"/>
      <c r="G156" s="477"/>
      <c r="H156" s="478"/>
      <c r="I156" s="486">
        <f t="shared" si="0"/>
        <v>0</v>
      </c>
      <c r="J156" s="487"/>
      <c r="K156" s="488"/>
      <c r="L156" s="489"/>
      <c r="M156" s="490"/>
      <c r="N156" s="490"/>
      <c r="O156" s="490"/>
      <c r="P156" s="490"/>
      <c r="Q156" s="490"/>
      <c r="R156" s="490"/>
      <c r="S156" s="491"/>
      <c r="T156" s="477"/>
      <c r="U156" s="478"/>
      <c r="V156" s="125">
        <f t="shared" si="1"/>
        <v>0</v>
      </c>
    </row>
    <row r="157" spans="1:33" s="135" customFormat="1">
      <c r="A157" s="483"/>
      <c r="B157" s="484"/>
      <c r="C157" s="484"/>
      <c r="D157" s="484"/>
      <c r="E157" s="484"/>
      <c r="F157" s="485"/>
      <c r="G157" s="477"/>
      <c r="H157" s="478"/>
      <c r="I157" s="486">
        <f t="shared" si="0"/>
        <v>0</v>
      </c>
      <c r="J157" s="487"/>
      <c r="K157" s="488"/>
      <c r="L157" s="489"/>
      <c r="M157" s="490"/>
      <c r="N157" s="490"/>
      <c r="O157" s="490"/>
      <c r="P157" s="490"/>
      <c r="Q157" s="490"/>
      <c r="R157" s="490"/>
      <c r="S157" s="491"/>
      <c r="T157" s="477"/>
      <c r="U157" s="478"/>
      <c r="V157" s="125">
        <f t="shared" si="1"/>
        <v>0</v>
      </c>
    </row>
    <row r="158" spans="1:33" s="135" customFormat="1">
      <c r="A158" s="483"/>
      <c r="B158" s="484"/>
      <c r="C158" s="484"/>
      <c r="D158" s="484"/>
      <c r="E158" s="484"/>
      <c r="F158" s="485"/>
      <c r="G158" s="477"/>
      <c r="H158" s="478"/>
      <c r="I158" s="486">
        <f t="shared" si="0"/>
        <v>0</v>
      </c>
      <c r="J158" s="487"/>
      <c r="K158" s="488"/>
      <c r="L158" s="489"/>
      <c r="M158" s="490"/>
      <c r="N158" s="490"/>
      <c r="O158" s="490"/>
      <c r="P158" s="490"/>
      <c r="Q158" s="490"/>
      <c r="R158" s="490"/>
      <c r="S158" s="491"/>
      <c r="T158" s="477"/>
      <c r="U158" s="478"/>
      <c r="V158" s="125">
        <f t="shared" si="1"/>
        <v>0</v>
      </c>
    </row>
    <row r="159" spans="1:33" s="135" customFormat="1">
      <c r="A159" s="483"/>
      <c r="B159" s="484"/>
      <c r="C159" s="484"/>
      <c r="D159" s="484"/>
      <c r="E159" s="484"/>
      <c r="F159" s="485"/>
      <c r="G159" s="477"/>
      <c r="H159" s="478"/>
      <c r="I159" s="486">
        <f t="shared" si="0"/>
        <v>0</v>
      </c>
      <c r="J159" s="487"/>
      <c r="K159" s="488"/>
      <c r="L159" s="489"/>
      <c r="M159" s="490"/>
      <c r="N159" s="490"/>
      <c r="O159" s="490"/>
      <c r="P159" s="490"/>
      <c r="Q159" s="490"/>
      <c r="R159" s="490"/>
      <c r="S159" s="491"/>
      <c r="T159" s="477"/>
      <c r="U159" s="478"/>
      <c r="V159" s="125">
        <f t="shared" si="1"/>
        <v>0</v>
      </c>
    </row>
    <row r="160" spans="1:33" s="135" customFormat="1">
      <c r="A160" s="483"/>
      <c r="B160" s="484"/>
      <c r="C160" s="484"/>
      <c r="D160" s="484"/>
      <c r="E160" s="484"/>
      <c r="F160" s="485"/>
      <c r="G160" s="477"/>
      <c r="H160" s="478"/>
      <c r="I160" s="486">
        <f t="shared" si="0"/>
        <v>0</v>
      </c>
      <c r="J160" s="487"/>
      <c r="K160" s="488"/>
      <c r="L160" s="489"/>
      <c r="M160" s="490"/>
      <c r="N160" s="490"/>
      <c r="O160" s="490"/>
      <c r="P160" s="490"/>
      <c r="Q160" s="490"/>
      <c r="R160" s="490"/>
      <c r="S160" s="491"/>
      <c r="T160" s="477"/>
      <c r="U160" s="478"/>
      <c r="V160" s="125">
        <f t="shared" si="1"/>
        <v>0</v>
      </c>
    </row>
    <row r="161" spans="1:22" s="135" customFormat="1">
      <c r="A161" s="483"/>
      <c r="B161" s="484"/>
      <c r="C161" s="484"/>
      <c r="D161" s="484"/>
      <c r="E161" s="484"/>
      <c r="F161" s="485"/>
      <c r="G161" s="477"/>
      <c r="H161" s="478"/>
      <c r="I161" s="486">
        <f>G161*12</f>
        <v>0</v>
      </c>
      <c r="J161" s="487"/>
      <c r="K161" s="488"/>
      <c r="L161" s="489"/>
      <c r="M161" s="490"/>
      <c r="N161" s="490"/>
      <c r="O161" s="490"/>
      <c r="P161" s="490"/>
      <c r="Q161" s="490"/>
      <c r="R161" s="490"/>
      <c r="S161" s="491"/>
      <c r="T161" s="477"/>
      <c r="U161" s="478"/>
      <c r="V161" s="125">
        <f t="shared" si="1"/>
        <v>0</v>
      </c>
    </row>
    <row r="162" spans="1:22" s="135" customFormat="1">
      <c r="A162" s="483"/>
      <c r="B162" s="484"/>
      <c r="C162" s="484"/>
      <c r="D162" s="484"/>
      <c r="E162" s="484"/>
      <c r="F162" s="485"/>
      <c r="G162" s="477"/>
      <c r="H162" s="478"/>
      <c r="I162" s="486">
        <f>G162*12</f>
        <v>0</v>
      </c>
      <c r="J162" s="487"/>
      <c r="K162" s="488"/>
      <c r="L162" s="489"/>
      <c r="M162" s="490"/>
      <c r="N162" s="490"/>
      <c r="O162" s="490"/>
      <c r="P162" s="490"/>
      <c r="Q162" s="490"/>
      <c r="R162" s="490"/>
      <c r="S162" s="491"/>
      <c r="T162" s="477"/>
      <c r="U162" s="478"/>
      <c r="V162" s="125">
        <f t="shared" si="1"/>
        <v>0</v>
      </c>
    </row>
    <row r="163" spans="1:22" s="135" customFormat="1">
      <c r="A163" s="483"/>
      <c r="B163" s="484"/>
      <c r="C163" s="484"/>
      <c r="D163" s="484"/>
      <c r="E163" s="484"/>
      <c r="F163" s="485"/>
      <c r="G163" s="477"/>
      <c r="H163" s="478"/>
      <c r="I163" s="486">
        <f>G163*12</f>
        <v>0</v>
      </c>
      <c r="J163" s="487"/>
      <c r="K163" s="488"/>
      <c r="L163" s="489"/>
      <c r="M163" s="490"/>
      <c r="N163" s="490"/>
      <c r="O163" s="490"/>
      <c r="P163" s="490"/>
      <c r="Q163" s="490"/>
      <c r="R163" s="490"/>
      <c r="S163" s="491"/>
      <c r="T163" s="477"/>
      <c r="U163" s="478"/>
      <c r="V163" s="125">
        <f>T163*12</f>
        <v>0</v>
      </c>
    </row>
    <row r="164" spans="1:22" s="135" customFormat="1">
      <c r="A164" s="483"/>
      <c r="B164" s="484"/>
      <c r="C164" s="484"/>
      <c r="D164" s="484"/>
      <c r="E164" s="484"/>
      <c r="F164" s="485"/>
      <c r="G164" s="477"/>
      <c r="H164" s="478"/>
      <c r="I164" s="486">
        <f>G164*12</f>
        <v>0</v>
      </c>
      <c r="J164" s="487"/>
      <c r="K164" s="488"/>
      <c r="L164" s="492"/>
      <c r="M164" s="493"/>
      <c r="N164" s="493"/>
      <c r="O164" s="493"/>
      <c r="P164" s="493"/>
      <c r="Q164" s="493"/>
      <c r="R164" s="493"/>
      <c r="S164" s="494"/>
      <c r="T164" s="477"/>
      <c r="U164" s="478"/>
      <c r="V164" s="125">
        <f t="shared" si="1"/>
        <v>0</v>
      </c>
    </row>
    <row r="165" spans="1:22" s="135" customFormat="1">
      <c r="A165" s="483"/>
      <c r="B165" s="484"/>
      <c r="C165" s="484"/>
      <c r="D165" s="484"/>
      <c r="E165" s="484"/>
      <c r="F165" s="485"/>
      <c r="G165" s="495"/>
      <c r="H165" s="496"/>
      <c r="I165" s="497">
        <f>G165*12</f>
        <v>0</v>
      </c>
      <c r="J165" s="498"/>
      <c r="K165" s="499"/>
      <c r="L165" s="500"/>
      <c r="M165" s="501"/>
      <c r="N165" s="501"/>
      <c r="O165" s="501"/>
      <c r="P165" s="501"/>
      <c r="Q165" s="501"/>
      <c r="R165" s="501"/>
      <c r="S165" s="502"/>
      <c r="T165" s="495"/>
      <c r="U165" s="496"/>
      <c r="V165" s="125">
        <f t="shared" si="1"/>
        <v>0</v>
      </c>
    </row>
    <row r="166" spans="1:22" s="135" customFormat="1">
      <c r="A166" s="520" t="s">
        <v>191</v>
      </c>
      <c r="B166" s="521"/>
      <c r="C166" s="521"/>
      <c r="D166" s="521"/>
      <c r="E166" s="521"/>
      <c r="F166" s="522"/>
      <c r="G166" s="253">
        <f>SUM(G142:H165)</f>
        <v>28</v>
      </c>
      <c r="H166" s="254"/>
      <c r="I166" s="253">
        <f>SUM(I142:J165)</f>
        <v>380</v>
      </c>
      <c r="J166" s="255"/>
      <c r="K166" s="254"/>
      <c r="L166" s="523" t="s">
        <v>191</v>
      </c>
      <c r="M166" s="524"/>
      <c r="N166" s="524"/>
      <c r="O166" s="524"/>
      <c r="P166" s="524"/>
      <c r="Q166" s="524"/>
      <c r="R166" s="524"/>
      <c r="S166" s="525"/>
      <c r="T166" s="253">
        <f>SUM(T142:U165)</f>
        <v>19</v>
      </c>
      <c r="U166" s="254"/>
      <c r="V166" s="21">
        <f>SUM(V142:V165)</f>
        <v>228</v>
      </c>
    </row>
    <row r="167" spans="1:22" s="135" customFormat="1">
      <c r="A167" s="127" t="s">
        <v>192</v>
      </c>
      <c r="B167" s="26"/>
      <c r="C167" s="26"/>
      <c r="D167" s="26"/>
      <c r="E167" s="26"/>
      <c r="F167" s="128"/>
      <c r="G167" s="526"/>
      <c r="H167" s="526"/>
      <c r="I167" s="527"/>
      <c r="J167" s="527"/>
      <c r="K167" s="528"/>
      <c r="L167" s="365" t="s">
        <v>193</v>
      </c>
      <c r="M167" s="367"/>
      <c r="N167" s="367"/>
      <c r="O167" s="367"/>
      <c r="P167" s="367"/>
      <c r="Q167" s="367"/>
      <c r="R167" s="367"/>
      <c r="S167" s="366"/>
      <c r="T167" s="529">
        <f>I166+V166</f>
        <v>608</v>
      </c>
      <c r="U167" s="530"/>
      <c r="V167" s="27" t="s">
        <v>194</v>
      </c>
    </row>
    <row r="168" spans="1:22" s="135" customFormat="1" ht="25.5">
      <c r="A168" s="129" t="s">
        <v>195</v>
      </c>
      <c r="B168" s="130"/>
      <c r="C168" s="130"/>
      <c r="D168" s="130"/>
      <c r="E168" s="130"/>
      <c r="F168" s="130"/>
      <c r="G168" s="504" t="s">
        <v>196</v>
      </c>
      <c r="H168" s="504"/>
      <c r="I168" s="506" t="s">
        <v>194</v>
      </c>
      <c r="J168" s="506"/>
      <c r="K168" s="507"/>
      <c r="L168" s="510" t="s">
        <v>197</v>
      </c>
      <c r="M168" s="511"/>
      <c r="N168" s="511"/>
      <c r="O168" s="511"/>
      <c r="P168" s="511"/>
      <c r="Q168" s="511"/>
      <c r="R168" s="511"/>
      <c r="S168" s="512"/>
      <c r="T168" s="513">
        <v>3616</v>
      </c>
      <c r="U168" s="514"/>
      <c r="V168" s="131" t="s">
        <v>194</v>
      </c>
    </row>
    <row r="169" spans="1:22" s="135" customFormat="1">
      <c r="A169" s="132"/>
      <c r="B169" s="133"/>
      <c r="C169" s="133"/>
      <c r="D169" s="133"/>
      <c r="E169" s="133"/>
      <c r="F169" s="133"/>
      <c r="G169" s="505"/>
      <c r="H169" s="505"/>
      <c r="I169" s="508"/>
      <c r="J169" s="508"/>
      <c r="K169" s="509"/>
      <c r="L169" s="515" t="s">
        <v>198</v>
      </c>
      <c r="M169" s="516"/>
      <c r="N169" s="516"/>
      <c r="O169" s="516"/>
      <c r="P169" s="516"/>
      <c r="Q169" s="516"/>
      <c r="R169" s="516"/>
      <c r="S169" s="517"/>
      <c r="T169" s="518">
        <f>T168+T167</f>
        <v>4224</v>
      </c>
      <c r="U169" s="519"/>
      <c r="V169" s="134" t="s">
        <v>194</v>
      </c>
    </row>
    <row r="170" spans="1:22" s="135" customFormat="1" ht="12">
      <c r="A170" s="4"/>
      <c r="B170" s="4"/>
      <c r="C170" s="4"/>
      <c r="D170" s="4"/>
      <c r="E170" s="4"/>
      <c r="F170" s="4"/>
      <c r="G170" s="4"/>
      <c r="H170" s="4"/>
      <c r="I170" s="4"/>
      <c r="J170" s="4"/>
      <c r="K170" s="4"/>
      <c r="L170" s="4"/>
      <c r="M170" s="4"/>
      <c r="N170" s="4"/>
      <c r="O170" s="4"/>
      <c r="P170" s="4"/>
      <c r="Q170" s="4"/>
      <c r="R170" s="4"/>
      <c r="S170" s="4"/>
      <c r="T170" s="503"/>
      <c r="U170" s="503"/>
      <c r="V170" s="4"/>
    </row>
    <row r="171" spans="1:22" s="135" customFormat="1" ht="12">
      <c r="A171" s="4"/>
      <c r="B171" s="4"/>
      <c r="C171" s="4"/>
      <c r="D171" s="4"/>
      <c r="E171" s="4"/>
      <c r="F171" s="4"/>
      <c r="G171" s="4"/>
      <c r="H171" s="4"/>
      <c r="I171" s="4"/>
      <c r="J171" s="4"/>
      <c r="K171" s="4"/>
      <c r="L171" s="4"/>
      <c r="M171" s="4"/>
      <c r="N171" s="4"/>
      <c r="O171" s="4"/>
      <c r="P171" s="4"/>
      <c r="Q171" s="4"/>
      <c r="R171" s="4"/>
      <c r="S171" s="4"/>
      <c r="T171" s="4"/>
      <c r="U171" s="4"/>
      <c r="V171" s="4"/>
    </row>
    <row r="172" spans="1:22" s="135" customFormat="1" ht="12">
      <c r="A172" s="4"/>
      <c r="B172" s="4"/>
      <c r="C172" s="4"/>
      <c r="D172" s="4"/>
      <c r="E172" s="4"/>
      <c r="F172" s="4"/>
      <c r="G172" s="4"/>
      <c r="H172" s="4"/>
      <c r="I172" s="4"/>
      <c r="J172" s="4"/>
      <c r="K172" s="4"/>
      <c r="L172" s="4"/>
      <c r="M172" s="4"/>
      <c r="N172" s="4"/>
      <c r="O172" s="4"/>
      <c r="P172" s="4"/>
      <c r="Q172" s="4"/>
      <c r="R172" s="4"/>
      <c r="S172" s="4"/>
      <c r="T172" s="4"/>
      <c r="U172" s="4"/>
      <c r="V172" s="4"/>
    </row>
    <row r="173" spans="1:22" s="135" customFormat="1" ht="12">
      <c r="A173" s="4"/>
      <c r="B173" s="4"/>
      <c r="C173" s="4"/>
      <c r="D173" s="4"/>
      <c r="E173" s="4"/>
      <c r="F173" s="4"/>
      <c r="G173" s="4"/>
      <c r="H173" s="4"/>
      <c r="I173" s="4"/>
      <c r="J173" s="4"/>
      <c r="K173" s="4"/>
      <c r="L173" s="4"/>
      <c r="M173" s="4"/>
      <c r="N173" s="4"/>
      <c r="O173" s="4"/>
      <c r="P173" s="4"/>
      <c r="Q173" s="4"/>
      <c r="R173" s="4"/>
      <c r="S173" s="4"/>
      <c r="T173" s="4"/>
      <c r="U173" s="4"/>
      <c r="V173" s="4"/>
    </row>
    <row r="174" spans="1:22" s="135" customFormat="1" ht="12">
      <c r="A174" s="4"/>
      <c r="B174" s="4"/>
      <c r="C174" s="4"/>
      <c r="D174" s="4"/>
      <c r="E174" s="4"/>
      <c r="F174" s="4"/>
      <c r="G174" s="4"/>
      <c r="H174" s="4"/>
      <c r="I174" s="4"/>
      <c r="J174" s="4"/>
      <c r="K174" s="4"/>
      <c r="L174" s="4"/>
      <c r="M174" s="4"/>
      <c r="N174" s="4"/>
      <c r="O174" s="4"/>
      <c r="P174" s="4"/>
      <c r="Q174" s="4"/>
      <c r="R174" s="4"/>
      <c r="S174" s="4"/>
      <c r="T174" s="4"/>
      <c r="U174" s="4"/>
      <c r="V174" s="4"/>
    </row>
    <row r="175" spans="1:22" s="135" customFormat="1" ht="12">
      <c r="A175" s="4"/>
      <c r="B175" s="4"/>
      <c r="C175" s="4"/>
      <c r="D175" s="4"/>
      <c r="E175" s="4"/>
      <c r="F175" s="4"/>
      <c r="G175" s="4"/>
      <c r="H175" s="4"/>
      <c r="I175" s="4"/>
      <c r="J175" s="4"/>
      <c r="K175" s="4"/>
      <c r="L175" s="4"/>
      <c r="M175" s="4"/>
      <c r="N175" s="4"/>
      <c r="O175" s="4"/>
      <c r="P175" s="4"/>
      <c r="Q175" s="4"/>
      <c r="R175" s="4"/>
      <c r="S175" s="4"/>
      <c r="T175" s="4"/>
      <c r="U175" s="4"/>
      <c r="V175" s="4"/>
    </row>
    <row r="176" spans="1:22" s="135" customFormat="1" ht="12">
      <c r="A176" s="4"/>
      <c r="B176" s="4"/>
      <c r="C176" s="4"/>
      <c r="D176" s="4"/>
      <c r="E176" s="4"/>
      <c r="F176" s="4"/>
      <c r="G176" s="4"/>
      <c r="H176" s="4"/>
      <c r="I176" s="4"/>
      <c r="J176" s="4"/>
      <c r="K176" s="4"/>
      <c r="L176" s="4"/>
      <c r="M176" s="4"/>
      <c r="N176" s="4"/>
      <c r="O176" s="4"/>
      <c r="P176" s="4"/>
      <c r="Q176" s="4"/>
      <c r="R176" s="4"/>
      <c r="S176" s="4"/>
      <c r="T176" s="4"/>
      <c r="U176" s="4"/>
      <c r="V176" s="4"/>
    </row>
    <row r="177" spans="1:22" s="135" customFormat="1" ht="12">
      <c r="A177" s="4"/>
      <c r="B177" s="4"/>
      <c r="C177" s="4"/>
      <c r="D177" s="4"/>
      <c r="E177" s="4"/>
      <c r="F177" s="4"/>
      <c r="G177" s="4"/>
      <c r="H177" s="4"/>
      <c r="I177" s="4"/>
      <c r="J177" s="4"/>
      <c r="K177" s="4"/>
      <c r="L177" s="4"/>
      <c r="M177" s="4"/>
      <c r="N177" s="4"/>
      <c r="O177" s="4"/>
      <c r="P177" s="4"/>
      <c r="Q177" s="4"/>
      <c r="R177" s="4"/>
      <c r="S177" s="4"/>
      <c r="T177" s="4"/>
      <c r="U177" s="4"/>
      <c r="V177" s="4"/>
    </row>
    <row r="178" spans="1:22" s="135" customFormat="1" ht="12">
      <c r="E178" s="135" t="s">
        <v>0</v>
      </c>
    </row>
    <row r="179" spans="1:22" s="135" customFormat="1" ht="12"/>
    <row r="180" spans="1:22" s="135" customFormat="1" ht="12"/>
    <row r="181" spans="1:22" s="135" customFormat="1" ht="12"/>
    <row r="182" spans="1:22" s="135" customFormat="1" ht="12"/>
    <row r="183" spans="1:22" s="135" customFormat="1" ht="12"/>
    <row r="184" spans="1:22" s="135" customFormat="1" ht="12"/>
    <row r="185" spans="1:22" s="135" customFormat="1" ht="12"/>
    <row r="186" spans="1:22" s="135" customFormat="1" ht="12"/>
    <row r="187" spans="1:22" s="135" customFormat="1" ht="12"/>
    <row r="188" spans="1:22" s="135" customFormat="1" ht="12"/>
    <row r="189" spans="1:22" s="135" customFormat="1" ht="12"/>
    <row r="190" spans="1:22" s="135" customFormat="1" ht="12"/>
    <row r="191" spans="1:22" s="135" customFormat="1" ht="12"/>
    <row r="192" spans="1:22" s="135" customFormat="1" ht="12"/>
    <row r="193" spans="1:33" s="135" customFormat="1">
      <c r="X193" s="136"/>
      <c r="Y193" s="136"/>
      <c r="Z193" s="136"/>
      <c r="AA193" s="136"/>
      <c r="AB193" s="136"/>
      <c r="AC193" s="136"/>
      <c r="AD193" s="136"/>
      <c r="AE193" s="136"/>
      <c r="AF193" s="136"/>
      <c r="AG193" s="136"/>
    </row>
    <row r="194" spans="1:33" s="135" customFormat="1">
      <c r="X194" s="136"/>
      <c r="Y194" s="136"/>
      <c r="Z194" s="136"/>
      <c r="AA194" s="136"/>
      <c r="AB194" s="136"/>
      <c r="AC194" s="136"/>
      <c r="AD194" s="136"/>
      <c r="AE194" s="136"/>
      <c r="AF194" s="136"/>
      <c r="AG194" s="136"/>
    </row>
    <row r="195" spans="1:33" s="135" customFormat="1">
      <c r="X195" s="136"/>
      <c r="Y195" s="136"/>
      <c r="Z195" s="136"/>
      <c r="AA195" s="136"/>
      <c r="AB195" s="136"/>
      <c r="AC195" s="136"/>
      <c r="AD195" s="136"/>
      <c r="AE195" s="136"/>
      <c r="AF195" s="136"/>
      <c r="AG195" s="136"/>
    </row>
    <row r="196" spans="1:33" s="135" customFormat="1">
      <c r="X196" s="136"/>
      <c r="Y196" s="136"/>
      <c r="Z196" s="136"/>
      <c r="AA196" s="136"/>
      <c r="AB196" s="136"/>
      <c r="AC196" s="136"/>
      <c r="AD196" s="136"/>
      <c r="AE196" s="136"/>
      <c r="AF196" s="136"/>
      <c r="AG196" s="136"/>
    </row>
    <row r="197" spans="1:33" s="135" customFormat="1">
      <c r="X197" s="136"/>
      <c r="Y197" s="136"/>
      <c r="Z197" s="136"/>
      <c r="AA197" s="136"/>
      <c r="AB197" s="136"/>
      <c r="AC197" s="136"/>
      <c r="AD197" s="136"/>
      <c r="AE197" s="136"/>
      <c r="AF197" s="136"/>
      <c r="AG197" s="136"/>
    </row>
    <row r="198" spans="1:33" s="135" customFormat="1">
      <c r="X198" s="1"/>
      <c r="Y198" s="1"/>
      <c r="Z198" s="1"/>
      <c r="AA198" s="1"/>
      <c r="AB198" s="1"/>
      <c r="AC198" s="1"/>
      <c r="AD198" s="1"/>
      <c r="AE198" s="1"/>
      <c r="AF198" s="1"/>
      <c r="AG198" s="1"/>
    </row>
    <row r="199" spans="1:33" s="136" customForma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X199" s="1"/>
      <c r="Y199" s="1"/>
      <c r="Z199" s="1"/>
      <c r="AA199" s="1"/>
      <c r="AB199" s="1"/>
      <c r="AC199" s="1"/>
      <c r="AD199" s="1"/>
      <c r="AE199" s="1"/>
      <c r="AF199" s="1"/>
      <c r="AG199" s="1"/>
    </row>
    <row r="200" spans="1:33" s="136" customForma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X200" s="1"/>
      <c r="Y200" s="1"/>
      <c r="Z200" s="1"/>
      <c r="AA200" s="1"/>
      <c r="AB200" s="1"/>
      <c r="AC200" s="1"/>
      <c r="AD200" s="1"/>
      <c r="AE200" s="1"/>
      <c r="AF200" s="1"/>
      <c r="AG200" s="1"/>
    </row>
    <row r="201" spans="1:33" s="136" customForma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X201" s="1"/>
      <c r="Y201" s="1"/>
      <c r="Z201" s="1"/>
      <c r="AA201" s="1"/>
      <c r="AB201" s="1"/>
      <c r="AC201" s="1"/>
      <c r="AD201" s="1"/>
      <c r="AE201" s="1"/>
      <c r="AF201" s="1"/>
      <c r="AG201" s="1"/>
    </row>
    <row r="202" spans="1:33" s="136" customForma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X202" s="1"/>
      <c r="Y202" s="1"/>
      <c r="Z202" s="1"/>
      <c r="AA202" s="1"/>
      <c r="AB202" s="1"/>
      <c r="AC202" s="1"/>
      <c r="AD202" s="1"/>
      <c r="AE202" s="1"/>
      <c r="AF202" s="1"/>
      <c r="AG202" s="1"/>
    </row>
    <row r="203" spans="1:33" s="136" customForma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X203" s="1"/>
      <c r="Y203" s="1"/>
      <c r="Z203" s="1"/>
      <c r="AA203" s="1"/>
      <c r="AB203" s="1"/>
      <c r="AC203" s="1"/>
      <c r="AD203" s="1"/>
      <c r="AE203" s="1"/>
      <c r="AF203" s="1"/>
      <c r="AG203" s="1"/>
    </row>
    <row r="204" spans="1:3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row>
    <row r="205" spans="1:3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row>
    <row r="206" spans="1:3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row>
    <row r="207" spans="1:3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row>
    <row r="208" spans="1:3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row>
    <row r="209" spans="1:2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row>
    <row r="210" spans="1:2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row>
    <row r="211" spans="1:2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row>
    <row r="212" spans="1:2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row>
    <row r="213" spans="1:2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row>
    <row r="214" spans="1:22">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row>
    <row r="215" spans="1:22">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row>
    <row r="216" spans="1:22">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row>
    <row r="217" spans="1:22">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row>
    <row r="218" spans="1:22">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row>
    <row r="219" spans="1:22">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row>
    <row r="220" spans="1:22">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row>
    <row r="221" spans="1:22">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row>
    <row r="222" spans="1:22">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row>
    <row r="223" spans="1:22">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row>
    <row r="224" spans="1:22">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row>
    <row r="225" spans="1:22">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row>
    <row r="226" spans="1:22">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row>
    <row r="227" spans="1:22">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row>
    <row r="228" spans="1:22">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row>
    <row r="229" spans="1:22">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row>
    <row r="230" spans="1:22">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row>
    <row r="231" spans="1:22">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row>
    <row r="232" spans="1:22">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row>
    <row r="233" spans="1:22">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row>
    <row r="234" spans="1:22">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row>
    <row r="249" spans="23:23">
      <c r="W249" s="1">
        <v>0</v>
      </c>
    </row>
    <row r="250" spans="23:23">
      <c r="W250" s="1" t="s">
        <v>199</v>
      </c>
    </row>
    <row r="251" spans="23:23">
      <c r="W251" s="1" t="s">
        <v>199</v>
      </c>
    </row>
    <row r="252" spans="23:23">
      <c r="W252" s="1" t="s">
        <v>199</v>
      </c>
    </row>
    <row r="253" spans="23:23">
      <c r="W253" s="1" t="s">
        <v>199</v>
      </c>
    </row>
    <row r="254" spans="23:23">
      <c r="W254" s="1" t="s">
        <v>199</v>
      </c>
    </row>
    <row r="255" spans="23:23">
      <c r="W255" s="1" t="s">
        <v>199</v>
      </c>
    </row>
    <row r="256" spans="23:23">
      <c r="W256" s="1" t="s">
        <v>199</v>
      </c>
    </row>
    <row r="257" spans="23:23">
      <c r="W257" s="1" t="s">
        <v>199</v>
      </c>
    </row>
    <row r="258" spans="23:23">
      <c r="W258" s="1" t="s">
        <v>199</v>
      </c>
    </row>
    <row r="259" spans="23:23">
      <c r="W259" s="1" t="s">
        <v>199</v>
      </c>
    </row>
    <row r="260" spans="23:23">
      <c r="W260" s="1" t="s">
        <v>199</v>
      </c>
    </row>
    <row r="261" spans="23:23">
      <c r="W261" s="1" t="s">
        <v>199</v>
      </c>
    </row>
    <row r="262" spans="23:23">
      <c r="W262" s="1" t="s">
        <v>199</v>
      </c>
    </row>
    <row r="263" spans="23:23">
      <c r="W263" s="1" t="s">
        <v>199</v>
      </c>
    </row>
    <row r="264" spans="23:23">
      <c r="W264" s="1" t="s">
        <v>199</v>
      </c>
    </row>
    <row r="265" spans="23:23">
      <c r="W265" s="1" t="s">
        <v>199</v>
      </c>
    </row>
    <row r="266" spans="23:23">
      <c r="W266" s="1" t="s">
        <v>199</v>
      </c>
    </row>
    <row r="267" spans="23:23">
      <c r="W267" s="1" t="s">
        <v>199</v>
      </c>
    </row>
    <row r="268" spans="23:23">
      <c r="W268" s="1" t="s">
        <v>199</v>
      </c>
    </row>
    <row r="269" spans="23:23">
      <c r="W269" s="1">
        <v>0</v>
      </c>
    </row>
  </sheetData>
  <mergeCells count="649">
    <mergeCell ref="A74:D74"/>
    <mergeCell ref="G14:I14"/>
    <mergeCell ref="G15:I15"/>
    <mergeCell ref="G16:I16"/>
    <mergeCell ref="O15:Q15"/>
    <mergeCell ref="R15:V15"/>
    <mergeCell ref="O16:Q16"/>
    <mergeCell ref="R16:V16"/>
    <mergeCell ref="E28:F28"/>
    <mergeCell ref="K21:M21"/>
    <mergeCell ref="Q70:V70"/>
    <mergeCell ref="E73:G73"/>
    <mergeCell ref="H73:J73"/>
    <mergeCell ref="O73:Q73"/>
    <mergeCell ref="R73:T73"/>
    <mergeCell ref="E74:G74"/>
    <mergeCell ref="H74:J74"/>
    <mergeCell ref="O74:Q74"/>
    <mergeCell ref="R74:T74"/>
    <mergeCell ref="F68:G68"/>
    <mergeCell ref="M68:N68"/>
    <mergeCell ref="M69:N69"/>
    <mergeCell ref="R64:T64"/>
    <mergeCell ref="F66:G66"/>
    <mergeCell ref="T170:U170"/>
    <mergeCell ref="G168:H169"/>
    <mergeCell ref="I168:K169"/>
    <mergeCell ref="L168:S168"/>
    <mergeCell ref="T168:U168"/>
    <mergeCell ref="L169:S169"/>
    <mergeCell ref="T169:U169"/>
    <mergeCell ref="A166:F166"/>
    <mergeCell ref="G166:H166"/>
    <mergeCell ref="I166:K166"/>
    <mergeCell ref="L166:S166"/>
    <mergeCell ref="T166:U166"/>
    <mergeCell ref="G167:H167"/>
    <mergeCell ref="I167:K167"/>
    <mergeCell ref="L167:S167"/>
    <mergeCell ref="T167:U167"/>
    <mergeCell ref="A164:F164"/>
    <mergeCell ref="G164:H164"/>
    <mergeCell ref="I164:K164"/>
    <mergeCell ref="L164:S164"/>
    <mergeCell ref="T164:U164"/>
    <mergeCell ref="A165:F165"/>
    <mergeCell ref="G165:H165"/>
    <mergeCell ref="I165:K165"/>
    <mergeCell ref="L165:S165"/>
    <mergeCell ref="T165:U165"/>
    <mergeCell ref="A162:F162"/>
    <mergeCell ref="G162:H162"/>
    <mergeCell ref="I162:K162"/>
    <mergeCell ref="L162:S162"/>
    <mergeCell ref="T162:U162"/>
    <mergeCell ref="A163:F163"/>
    <mergeCell ref="G163:H163"/>
    <mergeCell ref="I163:K163"/>
    <mergeCell ref="L163:S163"/>
    <mergeCell ref="T163:U163"/>
    <mergeCell ref="A160:F160"/>
    <mergeCell ref="G160:H160"/>
    <mergeCell ref="I160:K160"/>
    <mergeCell ref="L160:S160"/>
    <mergeCell ref="T160:U160"/>
    <mergeCell ref="A161:F161"/>
    <mergeCell ref="G161:H161"/>
    <mergeCell ref="I161:K161"/>
    <mergeCell ref="L161:S161"/>
    <mergeCell ref="T161:U161"/>
    <mergeCell ref="A158:F158"/>
    <mergeCell ref="G158:H158"/>
    <mergeCell ref="I158:K158"/>
    <mergeCell ref="L158:S158"/>
    <mergeCell ref="T158:U158"/>
    <mergeCell ref="A159:F159"/>
    <mergeCell ref="G159:H159"/>
    <mergeCell ref="I159:K159"/>
    <mergeCell ref="L159:S159"/>
    <mergeCell ref="T159:U159"/>
    <mergeCell ref="A156:F156"/>
    <mergeCell ref="G156:H156"/>
    <mergeCell ref="I156:K156"/>
    <mergeCell ref="L156:S156"/>
    <mergeCell ref="T156:U156"/>
    <mergeCell ref="A157:F157"/>
    <mergeCell ref="G157:H157"/>
    <mergeCell ref="I157:K157"/>
    <mergeCell ref="L157:S157"/>
    <mergeCell ref="T157:U157"/>
    <mergeCell ref="A154:F154"/>
    <mergeCell ref="G154:H154"/>
    <mergeCell ref="I154:K154"/>
    <mergeCell ref="L154:S154"/>
    <mergeCell ref="T154:U154"/>
    <mergeCell ref="A155:F155"/>
    <mergeCell ref="G155:H155"/>
    <mergeCell ref="I155:K155"/>
    <mergeCell ref="L155:S155"/>
    <mergeCell ref="T155:U155"/>
    <mergeCell ref="A152:F152"/>
    <mergeCell ref="G152:H152"/>
    <mergeCell ref="I152:K152"/>
    <mergeCell ref="L152:S152"/>
    <mergeCell ref="T152:U152"/>
    <mergeCell ref="A153:F153"/>
    <mergeCell ref="G153:H153"/>
    <mergeCell ref="I153:K153"/>
    <mergeCell ref="L153:S153"/>
    <mergeCell ref="T153:U153"/>
    <mergeCell ref="A150:F150"/>
    <mergeCell ref="G150:H150"/>
    <mergeCell ref="I150:K150"/>
    <mergeCell ref="L150:S150"/>
    <mergeCell ref="T150:U150"/>
    <mergeCell ref="A151:F151"/>
    <mergeCell ref="G151:H151"/>
    <mergeCell ref="I151:K151"/>
    <mergeCell ref="L151:S151"/>
    <mergeCell ref="T151:U151"/>
    <mergeCell ref="A148:F148"/>
    <mergeCell ref="G148:H148"/>
    <mergeCell ref="I148:K148"/>
    <mergeCell ref="L148:S148"/>
    <mergeCell ref="T148:U148"/>
    <mergeCell ref="A149:F149"/>
    <mergeCell ref="G149:H149"/>
    <mergeCell ref="I149:K149"/>
    <mergeCell ref="L149:S149"/>
    <mergeCell ref="T149:U149"/>
    <mergeCell ref="A146:F146"/>
    <mergeCell ref="G146:H146"/>
    <mergeCell ref="I146:K146"/>
    <mergeCell ref="L146:S146"/>
    <mergeCell ref="T146:U146"/>
    <mergeCell ref="A147:F147"/>
    <mergeCell ref="G147:H147"/>
    <mergeCell ref="I147:K147"/>
    <mergeCell ref="L147:S147"/>
    <mergeCell ref="T147:U147"/>
    <mergeCell ref="A144:F144"/>
    <mergeCell ref="G144:H144"/>
    <mergeCell ref="I144:K144"/>
    <mergeCell ref="L144:S144"/>
    <mergeCell ref="T144:U144"/>
    <mergeCell ref="A145:F145"/>
    <mergeCell ref="G145:H145"/>
    <mergeCell ref="I145:K145"/>
    <mergeCell ref="L145:S145"/>
    <mergeCell ref="T145:U145"/>
    <mergeCell ref="A142:F142"/>
    <mergeCell ref="G142:H142"/>
    <mergeCell ref="I142:K142"/>
    <mergeCell ref="L142:S142"/>
    <mergeCell ref="T142:U142"/>
    <mergeCell ref="A143:F143"/>
    <mergeCell ref="G143:H143"/>
    <mergeCell ref="I143:K143"/>
    <mergeCell ref="L143:S143"/>
    <mergeCell ref="T143:U143"/>
    <mergeCell ref="A140:K140"/>
    <mergeCell ref="L140:V140"/>
    <mergeCell ref="A141:F141"/>
    <mergeCell ref="G141:H141"/>
    <mergeCell ref="I141:K141"/>
    <mergeCell ref="L141:S141"/>
    <mergeCell ref="T141:U141"/>
    <mergeCell ref="E75:G75"/>
    <mergeCell ref="H75:J75"/>
    <mergeCell ref="O75:Q75"/>
    <mergeCell ref="R75:T75"/>
    <mergeCell ref="A139:V139"/>
    <mergeCell ref="S136:V136"/>
    <mergeCell ref="C137:H137"/>
    <mergeCell ref="I137:K137"/>
    <mergeCell ref="L137:R137"/>
    <mergeCell ref="S137:V137"/>
    <mergeCell ref="C134:H134"/>
    <mergeCell ref="I134:K134"/>
    <mergeCell ref="L134:R134"/>
    <mergeCell ref="S134:V134"/>
    <mergeCell ref="C135:H135"/>
    <mergeCell ref="I135:K135"/>
    <mergeCell ref="C136:H136"/>
    <mergeCell ref="F69:G69"/>
    <mergeCell ref="R62:T62"/>
    <mergeCell ref="B63:D63"/>
    <mergeCell ref="E63:F63"/>
    <mergeCell ref="G63:H63"/>
    <mergeCell ref="I63:J63"/>
    <mergeCell ref="K63:N63"/>
    <mergeCell ref="O63:Q63"/>
    <mergeCell ref="R63:T63"/>
    <mergeCell ref="B62:D62"/>
    <mergeCell ref="E62:F62"/>
    <mergeCell ref="G62:H62"/>
    <mergeCell ref="I62:J62"/>
    <mergeCell ref="K62:N62"/>
    <mergeCell ref="O62:Q62"/>
    <mergeCell ref="M66:N66"/>
    <mergeCell ref="F67:G67"/>
    <mergeCell ref="M67:N67"/>
    <mergeCell ref="B64:D64"/>
    <mergeCell ref="E64:F64"/>
    <mergeCell ref="G64:H64"/>
    <mergeCell ref="I64:J64"/>
    <mergeCell ref="K64:N64"/>
    <mergeCell ref="O64:Q64"/>
    <mergeCell ref="J52:V52"/>
    <mergeCell ref="B59:D59"/>
    <mergeCell ref="E59:F59"/>
    <mergeCell ref="G59:H59"/>
    <mergeCell ref="I59:J59"/>
    <mergeCell ref="K59:N59"/>
    <mergeCell ref="O59:Q59"/>
    <mergeCell ref="R59:T59"/>
    <mergeCell ref="R60:T60"/>
    <mergeCell ref="B60:D60"/>
    <mergeCell ref="E60:F60"/>
    <mergeCell ref="G60:H60"/>
    <mergeCell ref="I60:J60"/>
    <mergeCell ref="K60:N60"/>
    <mergeCell ref="O60:Q60"/>
    <mergeCell ref="U59:V59"/>
    <mergeCell ref="U58:V58"/>
    <mergeCell ref="A54:B54"/>
    <mergeCell ref="C54:D54"/>
    <mergeCell ref="H54:V54"/>
    <mergeCell ref="J53:V53"/>
    <mergeCell ref="A57:C57"/>
    <mergeCell ref="B58:D58"/>
    <mergeCell ref="E58:F58"/>
    <mergeCell ref="J40:V40"/>
    <mergeCell ref="J51:V51"/>
    <mergeCell ref="J43:V43"/>
    <mergeCell ref="J44:V44"/>
    <mergeCell ref="J34:V34"/>
    <mergeCell ref="J45:V45"/>
    <mergeCell ref="A48:V48"/>
    <mergeCell ref="A32:V32"/>
    <mergeCell ref="J35:V35"/>
    <mergeCell ref="A47:V47"/>
    <mergeCell ref="J50:V50"/>
    <mergeCell ref="A46:B46"/>
    <mergeCell ref="C46:D46"/>
    <mergeCell ref="B49:C49"/>
    <mergeCell ref="I136:K136"/>
    <mergeCell ref="L136:R136"/>
    <mergeCell ref="C132:H132"/>
    <mergeCell ref="I132:K132"/>
    <mergeCell ref="L132:R132"/>
    <mergeCell ref="C133:H133"/>
    <mergeCell ref="I133:K133"/>
    <mergeCell ref="C130:H130"/>
    <mergeCell ref="I130:K130"/>
    <mergeCell ref="L130:R130"/>
    <mergeCell ref="C131:H131"/>
    <mergeCell ref="I131:K131"/>
    <mergeCell ref="L131:R131"/>
    <mergeCell ref="C128:H128"/>
    <mergeCell ref="I128:K128"/>
    <mergeCell ref="L128:R128"/>
    <mergeCell ref="C129:H129"/>
    <mergeCell ref="I129:K129"/>
    <mergeCell ref="L129:R129"/>
    <mergeCell ref="C126:H126"/>
    <mergeCell ref="I126:K126"/>
    <mergeCell ref="L126:R126"/>
    <mergeCell ref="C127:H127"/>
    <mergeCell ref="I127:K127"/>
    <mergeCell ref="L127:R127"/>
    <mergeCell ref="C124:H124"/>
    <mergeCell ref="I124:K124"/>
    <mergeCell ref="L124:R124"/>
    <mergeCell ref="C125:H125"/>
    <mergeCell ref="I125:K125"/>
    <mergeCell ref="C122:H122"/>
    <mergeCell ref="I122:K122"/>
    <mergeCell ref="L122:R122"/>
    <mergeCell ref="C123:H123"/>
    <mergeCell ref="I123:K123"/>
    <mergeCell ref="L123:R123"/>
    <mergeCell ref="C120:H120"/>
    <mergeCell ref="I120:K120"/>
    <mergeCell ref="L120:R120"/>
    <mergeCell ref="S120:T120"/>
    <mergeCell ref="U120:V120"/>
    <mergeCell ref="U119:V119"/>
    <mergeCell ref="C121:H121"/>
    <mergeCell ref="I121:K121"/>
    <mergeCell ref="L121:R121"/>
    <mergeCell ref="S121:V121"/>
    <mergeCell ref="C117:H117"/>
    <mergeCell ref="I117:K117"/>
    <mergeCell ref="L117:R117"/>
    <mergeCell ref="S117:T117"/>
    <mergeCell ref="C118:H118"/>
    <mergeCell ref="I118:K118"/>
    <mergeCell ref="L118:R118"/>
    <mergeCell ref="S118:T118"/>
    <mergeCell ref="C119:H119"/>
    <mergeCell ref="I119:K119"/>
    <mergeCell ref="L119:R119"/>
    <mergeCell ref="S119:T119"/>
    <mergeCell ref="L112:R112"/>
    <mergeCell ref="S112:U112"/>
    <mergeCell ref="C113:H113"/>
    <mergeCell ref="I113:K113"/>
    <mergeCell ref="L113:R113"/>
    <mergeCell ref="S113:V113"/>
    <mergeCell ref="C116:H116"/>
    <mergeCell ref="I116:K116"/>
    <mergeCell ref="L116:R116"/>
    <mergeCell ref="S116:T116"/>
    <mergeCell ref="A109:B137"/>
    <mergeCell ref="C109:H109"/>
    <mergeCell ref="I109:K109"/>
    <mergeCell ref="L109:R109"/>
    <mergeCell ref="C112:H112"/>
    <mergeCell ref="I112:K112"/>
    <mergeCell ref="S27:V27"/>
    <mergeCell ref="A27:C27"/>
    <mergeCell ref="S109:V109"/>
    <mergeCell ref="C110:H110"/>
    <mergeCell ref="I110:K110"/>
    <mergeCell ref="L110:R110"/>
    <mergeCell ref="S110:U110"/>
    <mergeCell ref="C111:H111"/>
    <mergeCell ref="I111:K111"/>
    <mergeCell ref="L111:R111"/>
    <mergeCell ref="S111:U111"/>
    <mergeCell ref="C114:H114"/>
    <mergeCell ref="I114:K114"/>
    <mergeCell ref="S114:V114"/>
    <mergeCell ref="C115:H115"/>
    <mergeCell ref="I115:K115"/>
    <mergeCell ref="L115:R115"/>
    <mergeCell ref="S115:V115"/>
    <mergeCell ref="U105:V105"/>
    <mergeCell ref="C106:V107"/>
    <mergeCell ref="I78:J78"/>
    <mergeCell ref="K78:L78"/>
    <mergeCell ref="M78:N78"/>
    <mergeCell ref="P85:Q85"/>
    <mergeCell ref="R85:S85"/>
    <mergeCell ref="T85:U85"/>
    <mergeCell ref="C86:D86"/>
    <mergeCell ref="E86:F86"/>
    <mergeCell ref="G86:H86"/>
    <mergeCell ref="I86:J86"/>
    <mergeCell ref="K86:M86"/>
    <mergeCell ref="N86:O86"/>
    <mergeCell ref="P86:Q86"/>
    <mergeCell ref="R86:S86"/>
    <mergeCell ref="T86:U86"/>
    <mergeCell ref="C87:D87"/>
    <mergeCell ref="E87:F87"/>
    <mergeCell ref="G87:H87"/>
    <mergeCell ref="C89:V89"/>
    <mergeCell ref="U78:V78"/>
    <mergeCell ref="C79:E79"/>
    <mergeCell ref="F79:H79"/>
    <mergeCell ref="I79:J79"/>
    <mergeCell ref="K79:L79"/>
    <mergeCell ref="M79:N79"/>
    <mergeCell ref="O79:Q79"/>
    <mergeCell ref="U79:V79"/>
    <mergeCell ref="K81:L81"/>
    <mergeCell ref="M81:O81"/>
    <mergeCell ref="P81:R81"/>
    <mergeCell ref="O78:Q78"/>
    <mergeCell ref="R78:T78"/>
    <mergeCell ref="R79:T79"/>
    <mergeCell ref="K80:L80"/>
    <mergeCell ref="M80:O80"/>
    <mergeCell ref="P80:R80"/>
    <mergeCell ref="O94:P94"/>
    <mergeCell ref="Q94:R94"/>
    <mergeCell ref="C93:D93"/>
    <mergeCell ref="E93:F93"/>
    <mergeCell ref="G93:H93"/>
    <mergeCell ref="I93:J93"/>
    <mergeCell ref="K93:N93"/>
    <mergeCell ref="O93:P93"/>
    <mergeCell ref="S94:T94"/>
    <mergeCell ref="R87:S87"/>
    <mergeCell ref="T87:U87"/>
    <mergeCell ref="C88:D88"/>
    <mergeCell ref="E88:F88"/>
    <mergeCell ref="G88:H88"/>
    <mergeCell ref="I88:J88"/>
    <mergeCell ref="K88:M88"/>
    <mergeCell ref="N88:O88"/>
    <mergeCell ref="P88:Q88"/>
    <mergeCell ref="R88:S88"/>
    <mergeCell ref="T88:U88"/>
    <mergeCell ref="U91:V91"/>
    <mergeCell ref="A105:B107"/>
    <mergeCell ref="C105:D105"/>
    <mergeCell ref="F105:G105"/>
    <mergeCell ref="I105:J105"/>
    <mergeCell ref="K105:M105"/>
    <mergeCell ref="N105:O105"/>
    <mergeCell ref="P105:Q105"/>
    <mergeCell ref="R105:T105"/>
    <mergeCell ref="K102:L102"/>
    <mergeCell ref="A103:B103"/>
    <mergeCell ref="C103:V103"/>
    <mergeCell ref="C92:D92"/>
    <mergeCell ref="E92:H92"/>
    <mergeCell ref="I92:J92"/>
    <mergeCell ref="K92:M92"/>
    <mergeCell ref="E101:F101"/>
    <mergeCell ref="G101:H101"/>
    <mergeCell ref="K101:L101"/>
    <mergeCell ref="M101:N102"/>
    <mergeCell ref="C102:D102"/>
    <mergeCell ref="E102:F102"/>
    <mergeCell ref="G102:H102"/>
    <mergeCell ref="A104:V104"/>
    <mergeCell ref="A78:B81"/>
    <mergeCell ref="C78:E78"/>
    <mergeCell ref="F78:H78"/>
    <mergeCell ref="K84:O84"/>
    <mergeCell ref="P84:S84"/>
    <mergeCell ref="T84:V84"/>
    <mergeCell ref="C85:D85"/>
    <mergeCell ref="E85:F85"/>
    <mergeCell ref="G85:H85"/>
    <mergeCell ref="I85:J85"/>
    <mergeCell ref="K85:M85"/>
    <mergeCell ref="A82:B82"/>
    <mergeCell ref="C82:E82"/>
    <mergeCell ref="F82:G82"/>
    <mergeCell ref="I82:J82"/>
    <mergeCell ref="A84:B88"/>
    <mergeCell ref="C84:F84"/>
    <mergeCell ref="G84:J84"/>
    <mergeCell ref="N85:O85"/>
    <mergeCell ref="I80:J80"/>
    <mergeCell ref="I87:J87"/>
    <mergeCell ref="K87:M87"/>
    <mergeCell ref="N87:O87"/>
    <mergeCell ref="P87:Q87"/>
    <mergeCell ref="A89:B89"/>
    <mergeCell ref="A31:V31"/>
    <mergeCell ref="A90:V90"/>
    <mergeCell ref="A91:B94"/>
    <mergeCell ref="C91:D91"/>
    <mergeCell ref="E91:H91"/>
    <mergeCell ref="I91:J91"/>
    <mergeCell ref="K91:M91"/>
    <mergeCell ref="N91:Q91"/>
    <mergeCell ref="R91:T91"/>
    <mergeCell ref="Q93:R93"/>
    <mergeCell ref="S93:T93"/>
    <mergeCell ref="C94:D94"/>
    <mergeCell ref="E94:F94"/>
    <mergeCell ref="G94:H94"/>
    <mergeCell ref="I94:J94"/>
    <mergeCell ref="K94:N94"/>
    <mergeCell ref="S80:U80"/>
    <mergeCell ref="C81:E81"/>
    <mergeCell ref="F81:H81"/>
    <mergeCell ref="I81:J81"/>
    <mergeCell ref="S81:U81"/>
    <mergeCell ref="C80:E80"/>
    <mergeCell ref="F80:H80"/>
    <mergeCell ref="F22:G22"/>
    <mergeCell ref="I22:J22"/>
    <mergeCell ref="E30:F30"/>
    <mergeCell ref="K29:M29"/>
    <mergeCell ref="A26:V26"/>
    <mergeCell ref="D27:N27"/>
    <mergeCell ref="G28:I28"/>
    <mergeCell ref="J28:N28"/>
    <mergeCell ref="A28:D28"/>
    <mergeCell ref="A30:B30"/>
    <mergeCell ref="C30:D30"/>
    <mergeCell ref="O28:R28"/>
    <mergeCell ref="K30:N30"/>
    <mergeCell ref="O27:R27"/>
    <mergeCell ref="B29:C29"/>
    <mergeCell ref="H29:I29"/>
    <mergeCell ref="J9:L9"/>
    <mergeCell ref="M9:N9"/>
    <mergeCell ref="O9:Q9"/>
    <mergeCell ref="R9:S9"/>
    <mergeCell ref="T9:U9"/>
    <mergeCell ref="A8:V8"/>
    <mergeCell ref="O5:Q5"/>
    <mergeCell ref="M5:N5"/>
    <mergeCell ref="I5:L5"/>
    <mergeCell ref="E5:F5"/>
    <mergeCell ref="B5:D5"/>
    <mergeCell ref="D9:E9"/>
    <mergeCell ref="B9:C9"/>
    <mergeCell ref="G9:H9"/>
    <mergeCell ref="A7:B7"/>
    <mergeCell ref="C7:D7"/>
    <mergeCell ref="A6:V6"/>
    <mergeCell ref="E7:F7"/>
    <mergeCell ref="H7:I7"/>
    <mergeCell ref="S7:U7"/>
    <mergeCell ref="N7:O7"/>
    <mergeCell ref="P7:R7"/>
    <mergeCell ref="J7:M7"/>
    <mergeCell ref="A1:V1"/>
    <mergeCell ref="A2:V2"/>
    <mergeCell ref="M3:R3"/>
    <mergeCell ref="S3:V3"/>
    <mergeCell ref="M4:O4"/>
    <mergeCell ref="P4:R4"/>
    <mergeCell ref="B4:C4"/>
    <mergeCell ref="K4:L4"/>
    <mergeCell ref="H4:I4"/>
    <mergeCell ref="E4:F4"/>
    <mergeCell ref="G5:H5"/>
    <mergeCell ref="R5:S5"/>
    <mergeCell ref="T5:U5"/>
    <mergeCell ref="S132:V132"/>
    <mergeCell ref="S131:V131"/>
    <mergeCell ref="S130:V130"/>
    <mergeCell ref="S129:V129"/>
    <mergeCell ref="S128:V128"/>
    <mergeCell ref="B33:C33"/>
    <mergeCell ref="N92:Q92"/>
    <mergeCell ref="R92:T92"/>
    <mergeCell ref="U92:V92"/>
    <mergeCell ref="A95:B96"/>
    <mergeCell ref="C95:D95"/>
    <mergeCell ref="E95:F95"/>
    <mergeCell ref="G95:H95"/>
    <mergeCell ref="K95:L95"/>
    <mergeCell ref="M95:N96"/>
    <mergeCell ref="C96:D96"/>
    <mergeCell ref="E96:F96"/>
    <mergeCell ref="G96:H96"/>
    <mergeCell ref="K96:L96"/>
    <mergeCell ref="A97:B97"/>
    <mergeCell ref="C97:V97"/>
    <mergeCell ref="U62:V62"/>
    <mergeCell ref="U61:V61"/>
    <mergeCell ref="U60:V60"/>
    <mergeCell ref="G58:H58"/>
    <mergeCell ref="I58:J58"/>
    <mergeCell ref="K58:N58"/>
    <mergeCell ref="O58:Q58"/>
    <mergeCell ref="R58:T58"/>
    <mergeCell ref="B61:D61"/>
    <mergeCell ref="E61:F61"/>
    <mergeCell ref="G61:H61"/>
    <mergeCell ref="I61:J61"/>
    <mergeCell ref="K61:N61"/>
    <mergeCell ref="O61:Q61"/>
    <mergeCell ref="R61:T61"/>
    <mergeCell ref="U118:V118"/>
    <mergeCell ref="U117:V117"/>
    <mergeCell ref="U116:V116"/>
    <mergeCell ref="U69:V69"/>
    <mergeCell ref="U68:V68"/>
    <mergeCell ref="U67:V67"/>
    <mergeCell ref="U66:V66"/>
    <mergeCell ref="U64:V64"/>
    <mergeCell ref="U63:V63"/>
    <mergeCell ref="A98:V98"/>
    <mergeCell ref="A99:B102"/>
    <mergeCell ref="C99:D99"/>
    <mergeCell ref="E99:H99"/>
    <mergeCell ref="I99:J99"/>
    <mergeCell ref="K99:M99"/>
    <mergeCell ref="N99:Q99"/>
    <mergeCell ref="R99:T99"/>
    <mergeCell ref="C100:D100"/>
    <mergeCell ref="E100:H100"/>
    <mergeCell ref="I100:J100"/>
    <mergeCell ref="K100:M100"/>
    <mergeCell ref="N100:Q100"/>
    <mergeCell ref="R100:T100"/>
    <mergeCell ref="C101:D101"/>
    <mergeCell ref="A77:V77"/>
    <mergeCell ref="A83:V83"/>
    <mergeCell ref="A108:V108"/>
    <mergeCell ref="A25:V25"/>
    <mergeCell ref="A138:V138"/>
    <mergeCell ref="J36:V36"/>
    <mergeCell ref="J37:V37"/>
    <mergeCell ref="J38:V38"/>
    <mergeCell ref="J39:V39"/>
    <mergeCell ref="J41:V41"/>
    <mergeCell ref="J42:V42"/>
    <mergeCell ref="S28:V28"/>
    <mergeCell ref="U100:V100"/>
    <mergeCell ref="U99:V99"/>
    <mergeCell ref="U94:V94"/>
    <mergeCell ref="U93:V93"/>
    <mergeCell ref="A56:V56"/>
    <mergeCell ref="H30:I30"/>
    <mergeCell ref="S127:V127"/>
    <mergeCell ref="S126:V126"/>
    <mergeCell ref="S124:V124"/>
    <mergeCell ref="S123:V123"/>
    <mergeCell ref="S122:V122"/>
    <mergeCell ref="A55:V55"/>
    <mergeCell ref="B10:C10"/>
    <mergeCell ref="D10:E10"/>
    <mergeCell ref="N10:P10"/>
    <mergeCell ref="S10:U10"/>
    <mergeCell ref="G10:H10"/>
    <mergeCell ref="J10:L10"/>
    <mergeCell ref="Q10:R10"/>
    <mergeCell ref="A13:V13"/>
    <mergeCell ref="D16:F16"/>
    <mergeCell ref="J16:N16"/>
    <mergeCell ref="D14:F14"/>
    <mergeCell ref="D15:F15"/>
    <mergeCell ref="J14:N14"/>
    <mergeCell ref="J15:N15"/>
    <mergeCell ref="O14:Q14"/>
    <mergeCell ref="R14:V14"/>
    <mergeCell ref="A14:C14"/>
    <mergeCell ref="A15:C15"/>
    <mergeCell ref="A16:C16"/>
    <mergeCell ref="D12:F12"/>
    <mergeCell ref="R12:V12"/>
    <mergeCell ref="A12:C12"/>
    <mergeCell ref="G12:I12"/>
    <mergeCell ref="O12:Q12"/>
    <mergeCell ref="A11:V11"/>
    <mergeCell ref="A17:V17"/>
    <mergeCell ref="A18:D18"/>
    <mergeCell ref="A19:D19"/>
    <mergeCell ref="E19:V19"/>
    <mergeCell ref="A24:B24"/>
    <mergeCell ref="C24:D24"/>
    <mergeCell ref="G24:H24"/>
    <mergeCell ref="I24:J24"/>
    <mergeCell ref="K24:N24"/>
    <mergeCell ref="O24:Q24"/>
    <mergeCell ref="R24:T24"/>
    <mergeCell ref="U24:V24"/>
    <mergeCell ref="E20:V20"/>
    <mergeCell ref="E18:V18"/>
    <mergeCell ref="A20:D20"/>
    <mergeCell ref="A23:V23"/>
    <mergeCell ref="E24:F24"/>
    <mergeCell ref="D21:E22"/>
    <mergeCell ref="F21:G21"/>
    <mergeCell ref="I21:J21"/>
  </mergeCells>
  <printOptions horizontalCentered="1"/>
  <pageMargins left="0" right="0" top="0.25" bottom="0.25" header="0" footer="0"/>
  <pageSetup paperSize="9" scale="58" fitToHeight="0" orientation="portrait" horizontalDpi="300" verticalDpi="300" r:id="rId1"/>
  <headerFooter alignWithMargins="0">
    <oddFooter>&amp;L&amp;"Arial,Bold"&amp;8Page &amp;P&amp;R&amp;"Arial,Bold"&amp;8&amp;D</oddFooter>
  </headerFooter>
  <rowBreaks count="2" manualBreakCount="2">
    <brk id="54" max="21" man="1"/>
    <brk id="107" max="21" man="1"/>
  </rowBreaks>
  <ignoredErrors>
    <ignoredError sqref="H4 G5 C7 J7 P7 P4 K4" unlockedFormula="1"/>
    <ignoredError sqref="K10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56"/>
  <sheetViews>
    <sheetView view="pageBreakPreview" topLeftCell="B1" zoomScaleNormal="100" zoomScaleSheetLayoutView="100" workbookViewId="0">
      <selection activeCell="E16" sqref="E16:F16"/>
    </sheetView>
  </sheetViews>
  <sheetFormatPr defaultRowHeight="15"/>
  <cols>
    <col min="1" max="1" width="36.42578125" hidden="1" customWidth="1"/>
    <col min="2" max="2" width="9.140625" style="163"/>
    <col min="3" max="3" width="9.42578125" bestFit="1" customWidth="1"/>
    <col min="4" max="4" width="8.140625" style="178" bestFit="1" customWidth="1"/>
    <col min="5" max="5" width="5.140625" style="178" customWidth="1"/>
    <col min="6" max="6" width="4.140625" style="144" customWidth="1"/>
    <col min="7" max="7" width="8.7109375" bestFit="1" customWidth="1"/>
  </cols>
  <sheetData>
    <row r="4" spans="1:25">
      <c r="B4" s="11" t="s">
        <v>229</v>
      </c>
      <c r="C4" s="30" t="s">
        <v>228</v>
      </c>
      <c r="D4" s="177" t="s">
        <v>25</v>
      </c>
      <c r="E4" s="226" t="s">
        <v>278</v>
      </c>
      <c r="F4" s="228"/>
      <c r="G4" s="12" t="s">
        <v>26</v>
      </c>
      <c r="H4" s="11" t="s">
        <v>27</v>
      </c>
      <c r="I4" s="11" t="s">
        <v>28</v>
      </c>
      <c r="J4" s="12" t="s">
        <v>200</v>
      </c>
      <c r="K4" s="12" t="s">
        <v>29</v>
      </c>
      <c r="L4" s="12" t="s">
        <v>34</v>
      </c>
      <c r="M4" s="6" t="s">
        <v>30</v>
      </c>
      <c r="N4" s="13"/>
      <c r="O4" s="13"/>
      <c r="P4" s="13"/>
      <c r="Q4" s="13"/>
      <c r="R4" s="13"/>
      <c r="S4" s="13"/>
      <c r="T4" s="13"/>
      <c r="U4" s="13"/>
      <c r="V4" s="13"/>
      <c r="W4" s="13"/>
      <c r="X4" s="13"/>
      <c r="Y4" s="14"/>
    </row>
    <row r="5" spans="1:25" ht="27.75" customHeight="1">
      <c r="A5" t="str">
        <f>B5&amp;C5&amp;D5&amp;E5&amp;G5&amp;H5&amp;I5&amp;J5&amp;K5&amp;L5</f>
        <v>1411400,5012PREMOBP</v>
      </c>
      <c r="B5" s="19">
        <v>1</v>
      </c>
      <c r="C5" s="139">
        <v>41140</v>
      </c>
      <c r="D5" s="141">
        <v>0.5</v>
      </c>
      <c r="E5" s="549">
        <v>0</v>
      </c>
      <c r="F5" s="550"/>
      <c r="G5" s="15">
        <v>12</v>
      </c>
      <c r="H5" s="16" t="s">
        <v>205</v>
      </c>
      <c r="I5" s="17" t="s">
        <v>212</v>
      </c>
      <c r="J5" s="19"/>
      <c r="K5" s="19" t="s">
        <v>203</v>
      </c>
      <c r="L5" s="19"/>
      <c r="M5" s="551" t="s">
        <v>230</v>
      </c>
      <c r="N5" s="552"/>
      <c r="O5" s="552"/>
      <c r="P5" s="552"/>
      <c r="Q5" s="552"/>
      <c r="R5" s="552"/>
      <c r="S5" s="552"/>
      <c r="T5" s="552"/>
      <c r="U5" s="552"/>
      <c r="V5" s="552"/>
      <c r="W5" s="552"/>
      <c r="X5" s="552"/>
      <c r="Y5" s="553"/>
    </row>
    <row r="6" spans="1:25" ht="15" customHeight="1">
      <c r="A6" s="144" t="str">
        <f t="shared" ref="A6:A56" si="0">B6&amp;C6&amp;D6&amp;E6&amp;G6&amp;H6&amp;I6&amp;J6&amp;K6&amp;L6</f>
        <v>24114110,1253P</v>
      </c>
      <c r="B6" s="19">
        <v>2</v>
      </c>
      <c r="C6" s="139">
        <v>41141</v>
      </c>
      <c r="D6" s="141">
        <v>1</v>
      </c>
      <c r="E6" s="549">
        <v>0.125</v>
      </c>
      <c r="F6" s="550"/>
      <c r="G6" s="15">
        <v>3</v>
      </c>
      <c r="H6" s="16"/>
      <c r="I6" s="17"/>
      <c r="J6" s="17"/>
      <c r="K6" s="19" t="s">
        <v>203</v>
      </c>
      <c r="L6" s="17"/>
      <c r="M6" s="551" t="s">
        <v>231</v>
      </c>
      <c r="N6" s="552"/>
      <c r="O6" s="552"/>
      <c r="P6" s="552"/>
      <c r="Q6" s="552"/>
      <c r="R6" s="552"/>
      <c r="S6" s="552"/>
      <c r="T6" s="552"/>
      <c r="U6" s="552"/>
      <c r="V6" s="552"/>
      <c r="W6" s="552"/>
      <c r="X6" s="552"/>
      <c r="Y6" s="553"/>
    </row>
    <row r="7" spans="1:25" ht="15" customHeight="1">
      <c r="A7" s="144" t="str">
        <f t="shared" si="0"/>
        <v>2411410,1250,1458333333333330,5P</v>
      </c>
      <c r="B7" s="19">
        <v>2</v>
      </c>
      <c r="C7" s="139">
        <v>41141</v>
      </c>
      <c r="D7" s="141">
        <v>0.125</v>
      </c>
      <c r="E7" s="549">
        <v>0.14583333333333334</v>
      </c>
      <c r="F7" s="550"/>
      <c r="G7" s="15">
        <v>0.5</v>
      </c>
      <c r="H7" s="16"/>
      <c r="I7" s="17"/>
      <c r="J7" s="19"/>
      <c r="K7" s="19" t="s">
        <v>203</v>
      </c>
      <c r="L7" s="19"/>
      <c r="M7" s="551" t="s">
        <v>232</v>
      </c>
      <c r="N7" s="552"/>
      <c r="O7" s="552"/>
      <c r="P7" s="552"/>
      <c r="Q7" s="552"/>
      <c r="R7" s="552"/>
      <c r="S7" s="552"/>
      <c r="T7" s="552"/>
      <c r="U7" s="552"/>
      <c r="V7" s="552"/>
      <c r="W7" s="552"/>
      <c r="X7" s="552"/>
      <c r="Y7" s="553"/>
    </row>
    <row r="8" spans="1:25" ht="15" customHeight="1">
      <c r="A8" s="144" t="str">
        <f t="shared" si="0"/>
        <v>2411410,14583333333333317:3014SURFP</v>
      </c>
      <c r="B8" s="19">
        <v>2</v>
      </c>
      <c r="C8" s="139">
        <v>41141</v>
      </c>
      <c r="D8" s="141">
        <v>0.14583333333333334</v>
      </c>
      <c r="E8" s="549" t="s">
        <v>240</v>
      </c>
      <c r="F8" s="550" t="s">
        <v>240</v>
      </c>
      <c r="G8" s="15">
        <v>14</v>
      </c>
      <c r="H8" s="16" t="s">
        <v>206</v>
      </c>
      <c r="I8" s="17"/>
      <c r="J8" s="19"/>
      <c r="K8" s="19" t="s">
        <v>203</v>
      </c>
      <c r="L8" s="19"/>
      <c r="M8" s="551" t="s">
        <v>233</v>
      </c>
      <c r="N8" s="552"/>
      <c r="O8" s="552"/>
      <c r="P8" s="552"/>
      <c r="Q8" s="552"/>
      <c r="R8" s="552"/>
      <c r="S8" s="552"/>
      <c r="T8" s="552"/>
      <c r="U8" s="552"/>
      <c r="V8" s="552"/>
      <c r="W8" s="552"/>
      <c r="X8" s="552"/>
      <c r="Y8" s="553"/>
    </row>
    <row r="9" spans="1:25">
      <c r="A9" s="144" t="str">
        <f t="shared" si="0"/>
        <v>24114117:3018:000,5SURFDRILLCIRP</v>
      </c>
      <c r="B9" s="19">
        <v>2</v>
      </c>
      <c r="C9" s="139">
        <v>41141</v>
      </c>
      <c r="D9" s="141" t="s">
        <v>240</v>
      </c>
      <c r="E9" s="549" t="s">
        <v>241</v>
      </c>
      <c r="F9" s="550" t="s">
        <v>241</v>
      </c>
      <c r="G9" s="15">
        <v>0.5</v>
      </c>
      <c r="H9" s="16" t="s">
        <v>206</v>
      </c>
      <c r="I9" s="17" t="s">
        <v>211</v>
      </c>
      <c r="J9" s="19" t="s">
        <v>216</v>
      </c>
      <c r="K9" s="19" t="s">
        <v>203</v>
      </c>
      <c r="L9" s="19"/>
      <c r="M9" s="551" t="s">
        <v>234</v>
      </c>
      <c r="N9" s="552"/>
      <c r="O9" s="552"/>
      <c r="P9" s="552"/>
      <c r="Q9" s="552"/>
      <c r="R9" s="552"/>
      <c r="S9" s="552"/>
      <c r="T9" s="552"/>
      <c r="U9" s="552"/>
      <c r="V9" s="552"/>
      <c r="W9" s="552"/>
      <c r="X9" s="552"/>
      <c r="Y9" s="553"/>
    </row>
    <row r="10" spans="1:25">
      <c r="A10" s="144" t="str">
        <f t="shared" si="0"/>
        <v>24114118:0019:301,5SURFDRILLPULP</v>
      </c>
      <c r="B10" s="19">
        <v>2</v>
      </c>
      <c r="C10" s="139">
        <v>41141</v>
      </c>
      <c r="D10" s="141" t="s">
        <v>241</v>
      </c>
      <c r="E10" s="549" t="s">
        <v>242</v>
      </c>
      <c r="F10" s="550" t="s">
        <v>242</v>
      </c>
      <c r="G10" s="15">
        <v>1.5</v>
      </c>
      <c r="H10" s="16" t="s">
        <v>206</v>
      </c>
      <c r="I10" s="17" t="s">
        <v>211</v>
      </c>
      <c r="J10" s="19" t="s">
        <v>220</v>
      </c>
      <c r="K10" s="19" t="s">
        <v>203</v>
      </c>
      <c r="L10" s="19"/>
      <c r="M10" s="551" t="s">
        <v>235</v>
      </c>
      <c r="N10" s="552"/>
      <c r="O10" s="552"/>
      <c r="P10" s="552"/>
      <c r="Q10" s="552"/>
      <c r="R10" s="552"/>
      <c r="S10" s="552"/>
      <c r="T10" s="552"/>
      <c r="U10" s="552"/>
      <c r="V10" s="552"/>
      <c r="W10" s="552"/>
      <c r="X10" s="552"/>
      <c r="Y10" s="553"/>
    </row>
    <row r="11" spans="1:25">
      <c r="A11" s="144" t="str">
        <f t="shared" si="0"/>
        <v>24114119:3021:001,5SURFDRILLBHPULDP</v>
      </c>
      <c r="B11" s="19">
        <v>2</v>
      </c>
      <c r="C11" s="139">
        <v>41141</v>
      </c>
      <c r="D11" s="141" t="s">
        <v>242</v>
      </c>
      <c r="E11" s="549" t="s">
        <v>243</v>
      </c>
      <c r="F11" s="550" t="s">
        <v>243</v>
      </c>
      <c r="G11" s="15">
        <v>1.5</v>
      </c>
      <c r="H11" s="16" t="s">
        <v>206</v>
      </c>
      <c r="I11" s="17" t="s">
        <v>211</v>
      </c>
      <c r="J11" s="19" t="s">
        <v>215</v>
      </c>
      <c r="K11" s="19" t="s">
        <v>203</v>
      </c>
      <c r="L11" s="19"/>
      <c r="M11" s="551" t="s">
        <v>236</v>
      </c>
      <c r="N11" s="552"/>
      <c r="O11" s="552"/>
      <c r="P11" s="552"/>
      <c r="Q11" s="552"/>
      <c r="R11" s="552"/>
      <c r="S11" s="552"/>
      <c r="T11" s="552"/>
      <c r="U11" s="552"/>
      <c r="V11" s="552"/>
      <c r="W11" s="552"/>
      <c r="X11" s="552"/>
      <c r="Y11" s="553"/>
    </row>
    <row r="12" spans="1:25">
      <c r="A12" s="144" t="str">
        <f t="shared" si="0"/>
        <v>24114121:0021:300,5SURFDRILLBHATSTP</v>
      </c>
      <c r="B12" s="19">
        <v>2</v>
      </c>
      <c r="C12" s="139">
        <v>41141</v>
      </c>
      <c r="D12" s="141" t="s">
        <v>243</v>
      </c>
      <c r="E12" s="549" t="s">
        <v>244</v>
      </c>
      <c r="F12" s="550" t="s">
        <v>244</v>
      </c>
      <c r="G12" s="15">
        <v>0.5</v>
      </c>
      <c r="H12" s="16" t="s">
        <v>206</v>
      </c>
      <c r="I12" s="17" t="s">
        <v>211</v>
      </c>
      <c r="J12" s="19" t="s">
        <v>214</v>
      </c>
      <c r="K12" s="19" t="s">
        <v>203</v>
      </c>
      <c r="L12" s="19"/>
      <c r="M12" s="551" t="s">
        <v>237</v>
      </c>
      <c r="N12" s="552"/>
      <c r="O12" s="552"/>
      <c r="P12" s="552"/>
      <c r="Q12" s="552"/>
      <c r="R12" s="552"/>
      <c r="S12" s="552"/>
      <c r="T12" s="552"/>
      <c r="U12" s="552"/>
      <c r="V12" s="552"/>
      <c r="W12" s="552"/>
      <c r="X12" s="552"/>
      <c r="Y12" s="553"/>
    </row>
    <row r="13" spans="1:25">
      <c r="A13" s="144" t="str">
        <f t="shared" si="0"/>
        <v>24114121:3022:301SURFDRILLBHPULDP</v>
      </c>
      <c r="B13" s="19">
        <v>2</v>
      </c>
      <c r="C13" s="139">
        <v>41141</v>
      </c>
      <c r="D13" s="141" t="s">
        <v>244</v>
      </c>
      <c r="E13" s="549" t="s">
        <v>245</v>
      </c>
      <c r="F13" s="550" t="s">
        <v>245</v>
      </c>
      <c r="G13" s="15">
        <v>1</v>
      </c>
      <c r="H13" s="16" t="s">
        <v>206</v>
      </c>
      <c r="I13" s="17" t="s">
        <v>211</v>
      </c>
      <c r="J13" s="19" t="s">
        <v>215</v>
      </c>
      <c r="K13" s="19" t="s">
        <v>203</v>
      </c>
      <c r="L13" s="19"/>
      <c r="M13" s="551" t="s">
        <v>238</v>
      </c>
      <c r="N13" s="552"/>
      <c r="O13" s="552"/>
      <c r="P13" s="552"/>
      <c r="Q13" s="552"/>
      <c r="R13" s="552"/>
      <c r="S13" s="552"/>
      <c r="T13" s="552"/>
      <c r="U13" s="552"/>
      <c r="V13" s="552"/>
      <c r="W13" s="552"/>
      <c r="X13" s="552"/>
      <c r="Y13" s="553"/>
    </row>
    <row r="14" spans="1:25">
      <c r="A14" s="144" t="str">
        <f t="shared" si="0"/>
        <v>24114122:3000:001,5SURFDRILLDRLP</v>
      </c>
      <c r="B14" s="19">
        <v>2</v>
      </c>
      <c r="C14" s="139">
        <v>41141</v>
      </c>
      <c r="D14" s="141" t="s">
        <v>245</v>
      </c>
      <c r="E14" s="549" t="s">
        <v>250</v>
      </c>
      <c r="F14" s="550" t="s">
        <v>250</v>
      </c>
      <c r="G14" s="15">
        <v>1.5</v>
      </c>
      <c r="H14" s="16" t="s">
        <v>206</v>
      </c>
      <c r="I14" s="17" t="s">
        <v>211</v>
      </c>
      <c r="J14" s="19" t="s">
        <v>217</v>
      </c>
      <c r="K14" s="19" t="s">
        <v>203</v>
      </c>
      <c r="L14" s="19"/>
      <c r="M14" s="551" t="s">
        <v>239</v>
      </c>
      <c r="N14" s="552"/>
      <c r="O14" s="552"/>
      <c r="P14" s="552"/>
      <c r="Q14" s="552"/>
      <c r="R14" s="552"/>
      <c r="S14" s="552"/>
      <c r="T14" s="552"/>
      <c r="U14" s="552"/>
      <c r="V14" s="552"/>
      <c r="W14" s="552"/>
      <c r="X14" s="552"/>
      <c r="Y14" s="553"/>
    </row>
    <row r="15" spans="1:25">
      <c r="A15" s="144" t="str">
        <f t="shared" si="0"/>
        <v>34114200:0000:0024SURFDRILLDRLP</v>
      </c>
      <c r="B15" s="19">
        <v>3</v>
      </c>
      <c r="C15" s="139">
        <v>41142</v>
      </c>
      <c r="D15" s="141" t="s">
        <v>250</v>
      </c>
      <c r="E15" s="549" t="s">
        <v>250</v>
      </c>
      <c r="F15" s="550" t="s">
        <v>250</v>
      </c>
      <c r="G15" s="15">
        <v>24</v>
      </c>
      <c r="H15" s="16" t="s">
        <v>206</v>
      </c>
      <c r="I15" s="17" t="s">
        <v>211</v>
      </c>
      <c r="J15" s="19" t="s">
        <v>217</v>
      </c>
      <c r="K15" s="19" t="s">
        <v>203</v>
      </c>
      <c r="L15" s="19"/>
      <c r="M15" s="551" t="s">
        <v>248</v>
      </c>
      <c r="N15" s="552"/>
      <c r="O15" s="552"/>
      <c r="P15" s="552"/>
      <c r="Q15" s="552"/>
      <c r="R15" s="552"/>
      <c r="S15" s="552"/>
      <c r="T15" s="552"/>
      <c r="U15" s="552"/>
      <c r="V15" s="552"/>
      <c r="W15" s="552"/>
      <c r="X15" s="552"/>
      <c r="Y15" s="553"/>
    </row>
    <row r="16" spans="1:25">
      <c r="A16" s="144" t="str">
        <f t="shared" si="0"/>
        <v>44114300:0003:303,5SURFDRILLDRLP</v>
      </c>
      <c r="B16" s="19">
        <v>4</v>
      </c>
      <c r="C16" s="139">
        <v>41143</v>
      </c>
      <c r="D16" s="141" t="s">
        <v>250</v>
      </c>
      <c r="E16" s="556" t="s">
        <v>246</v>
      </c>
      <c r="F16" s="557" t="s">
        <v>246</v>
      </c>
      <c r="G16" s="15">
        <v>3.5</v>
      </c>
      <c r="H16" s="16" t="s">
        <v>206</v>
      </c>
      <c r="I16" s="17" t="s">
        <v>211</v>
      </c>
      <c r="J16" s="19" t="s">
        <v>217</v>
      </c>
      <c r="K16" s="19" t="s">
        <v>203</v>
      </c>
      <c r="L16" s="19"/>
      <c r="M16" s="551" t="s">
        <v>249</v>
      </c>
      <c r="N16" s="552"/>
      <c r="O16" s="552"/>
      <c r="P16" s="552"/>
      <c r="Q16" s="552"/>
      <c r="R16" s="552"/>
      <c r="S16" s="552"/>
      <c r="T16" s="552"/>
      <c r="U16" s="552"/>
      <c r="V16" s="552"/>
      <c r="W16" s="552"/>
      <c r="X16" s="552"/>
      <c r="Y16" s="553"/>
    </row>
    <row r="17" spans="1:25">
      <c r="A17" s="144" t="str">
        <f t="shared" si="0"/>
        <v>44114303:300,18751SURFCLEANCIRP</v>
      </c>
      <c r="B17" s="19">
        <v>4</v>
      </c>
      <c r="C17" s="139">
        <v>41143</v>
      </c>
      <c r="D17" s="141" t="s">
        <v>246</v>
      </c>
      <c r="E17" s="556">
        <v>0.1875</v>
      </c>
      <c r="F17" s="557">
        <v>0.1875</v>
      </c>
      <c r="G17" s="15">
        <v>1</v>
      </c>
      <c r="H17" s="16" t="s">
        <v>206</v>
      </c>
      <c r="I17" s="17" t="s">
        <v>204</v>
      </c>
      <c r="J17" s="19" t="s">
        <v>216</v>
      </c>
      <c r="K17" s="19" t="s">
        <v>203</v>
      </c>
      <c r="L17" s="19"/>
      <c r="M17" s="551" t="s">
        <v>247</v>
      </c>
      <c r="N17" s="552"/>
      <c r="O17" s="552"/>
      <c r="P17" s="552"/>
      <c r="Q17" s="552"/>
      <c r="R17" s="552"/>
      <c r="S17" s="552"/>
      <c r="T17" s="552"/>
      <c r="U17" s="552"/>
      <c r="V17" s="552"/>
      <c r="W17" s="552"/>
      <c r="X17" s="552"/>
      <c r="Y17" s="553"/>
    </row>
    <row r="18" spans="1:25" ht="15" customHeight="1">
      <c r="A18" s="144" t="str">
        <f t="shared" si="0"/>
        <v>4411430,18750,2916666666666672,5SURFP</v>
      </c>
      <c r="B18" s="19">
        <v>4</v>
      </c>
      <c r="C18" s="139">
        <v>41143</v>
      </c>
      <c r="D18" s="141">
        <v>0.1875</v>
      </c>
      <c r="E18" s="549">
        <v>0.29166666666666669</v>
      </c>
      <c r="F18" s="550">
        <v>0.29166666666666669</v>
      </c>
      <c r="G18" s="15">
        <v>2.5</v>
      </c>
      <c r="H18" s="16" t="s">
        <v>206</v>
      </c>
      <c r="I18" s="17"/>
      <c r="J18" s="19"/>
      <c r="K18" s="19" t="s">
        <v>203</v>
      </c>
      <c r="L18" s="19"/>
      <c r="M18" s="551" t="s">
        <v>256</v>
      </c>
      <c r="N18" s="552"/>
      <c r="O18" s="552"/>
      <c r="P18" s="552"/>
      <c r="Q18" s="552"/>
      <c r="R18" s="552"/>
      <c r="S18" s="552"/>
      <c r="T18" s="552"/>
      <c r="U18" s="552"/>
      <c r="V18" s="552"/>
      <c r="W18" s="552"/>
      <c r="X18" s="552"/>
      <c r="Y18" s="553"/>
    </row>
    <row r="19" spans="1:25" ht="15" customHeight="1">
      <c r="A19" s="144" t="str">
        <f t="shared" si="0"/>
        <v>4411430,2916666666666670,3752SURFP</v>
      </c>
      <c r="B19" s="19">
        <v>4</v>
      </c>
      <c r="C19" s="139">
        <v>41143</v>
      </c>
      <c r="D19" s="141">
        <v>0.29166666666666669</v>
      </c>
      <c r="E19" s="549">
        <v>0.375</v>
      </c>
      <c r="F19" s="550">
        <v>0.375</v>
      </c>
      <c r="G19" s="15">
        <v>2</v>
      </c>
      <c r="H19" s="16" t="s">
        <v>206</v>
      </c>
      <c r="I19" s="17"/>
      <c r="J19" s="19"/>
      <c r="K19" s="19" t="s">
        <v>203</v>
      </c>
      <c r="L19" s="19"/>
      <c r="M19" s="551" t="s">
        <v>257</v>
      </c>
      <c r="N19" s="552"/>
      <c r="O19" s="552"/>
      <c r="P19" s="552"/>
      <c r="Q19" s="552"/>
      <c r="R19" s="552"/>
      <c r="S19" s="552"/>
      <c r="T19" s="552"/>
      <c r="U19" s="552"/>
      <c r="V19" s="552"/>
      <c r="W19" s="552"/>
      <c r="X19" s="552"/>
      <c r="Y19" s="553"/>
    </row>
    <row r="20" spans="1:25" ht="15" customHeight="1">
      <c r="A20" s="144" t="str">
        <f t="shared" si="0"/>
        <v>4411430,3750,53SURFP</v>
      </c>
      <c r="B20" s="19">
        <v>4</v>
      </c>
      <c r="C20" s="139">
        <v>41143</v>
      </c>
      <c r="D20" s="141">
        <v>0.375</v>
      </c>
      <c r="E20" s="549">
        <v>0.5</v>
      </c>
      <c r="F20" s="550">
        <v>0.5</v>
      </c>
      <c r="G20" s="15">
        <v>3</v>
      </c>
      <c r="H20" s="16" t="s">
        <v>206</v>
      </c>
      <c r="I20" s="17"/>
      <c r="J20" s="19"/>
      <c r="K20" s="19" t="s">
        <v>203</v>
      </c>
      <c r="L20" s="19"/>
      <c r="M20" s="551" t="s">
        <v>258</v>
      </c>
      <c r="N20" s="552"/>
      <c r="O20" s="552"/>
      <c r="P20" s="552"/>
      <c r="Q20" s="552"/>
      <c r="R20" s="552"/>
      <c r="S20" s="552"/>
      <c r="T20" s="552"/>
      <c r="U20" s="552"/>
      <c r="V20" s="552"/>
      <c r="W20" s="552"/>
      <c r="X20" s="552"/>
      <c r="Y20" s="553"/>
    </row>
    <row r="21" spans="1:25" ht="15" customHeight="1">
      <c r="A21" s="144" t="str">
        <f t="shared" si="0"/>
        <v>4411430,50,5208333333333330,5SURFP</v>
      </c>
      <c r="B21" s="19">
        <v>4</v>
      </c>
      <c r="C21" s="139">
        <v>41143</v>
      </c>
      <c r="D21" s="141">
        <v>0.5</v>
      </c>
      <c r="E21" s="549">
        <v>0.52083333333333337</v>
      </c>
      <c r="F21" s="550">
        <v>0.52083333333333337</v>
      </c>
      <c r="G21" s="15">
        <v>0.5</v>
      </c>
      <c r="H21" s="16" t="s">
        <v>206</v>
      </c>
      <c r="I21" s="17"/>
      <c r="J21" s="19"/>
      <c r="K21" s="19" t="s">
        <v>203</v>
      </c>
      <c r="L21" s="19"/>
      <c r="M21" s="551" t="s">
        <v>259</v>
      </c>
      <c r="N21" s="552"/>
      <c r="O21" s="552"/>
      <c r="P21" s="552"/>
      <c r="Q21" s="552"/>
      <c r="R21" s="552"/>
      <c r="S21" s="552"/>
      <c r="T21" s="552"/>
      <c r="U21" s="552"/>
      <c r="V21" s="552"/>
      <c r="W21" s="552"/>
      <c r="X21" s="552"/>
      <c r="Y21" s="553"/>
    </row>
    <row r="22" spans="1:25" ht="28.5" customHeight="1">
      <c r="A22" s="144" t="str">
        <f t="shared" si="0"/>
        <v>4411430,5208333333333330,7083333333333334,5SURFP</v>
      </c>
      <c r="B22" s="19">
        <v>4</v>
      </c>
      <c r="C22" s="139">
        <v>41143</v>
      </c>
      <c r="D22" s="141">
        <v>0.52083333333333337</v>
      </c>
      <c r="E22" s="549">
        <v>0.70833333333333337</v>
      </c>
      <c r="F22" s="550">
        <v>0.70833333333333337</v>
      </c>
      <c r="G22" s="15">
        <v>4.5</v>
      </c>
      <c r="H22" s="16" t="s">
        <v>206</v>
      </c>
      <c r="I22" s="17"/>
      <c r="J22" s="19"/>
      <c r="K22" s="19" t="s">
        <v>203</v>
      </c>
      <c r="L22" s="19"/>
      <c r="M22" s="551" t="s">
        <v>262</v>
      </c>
      <c r="N22" s="552"/>
      <c r="O22" s="552"/>
      <c r="P22" s="552"/>
      <c r="Q22" s="552"/>
      <c r="R22" s="552"/>
      <c r="S22" s="552"/>
      <c r="T22" s="552"/>
      <c r="U22" s="552"/>
      <c r="V22" s="552"/>
      <c r="W22" s="552"/>
      <c r="X22" s="552"/>
      <c r="Y22" s="553"/>
    </row>
    <row r="23" spans="1:25" ht="15" customHeight="1">
      <c r="A23" s="144" t="str">
        <f t="shared" si="0"/>
        <v>4411430,7083333333333330,751SURFP</v>
      </c>
      <c r="B23" s="19">
        <v>4</v>
      </c>
      <c r="C23" s="139">
        <v>41143</v>
      </c>
      <c r="D23" s="141">
        <v>0.70833333333333337</v>
      </c>
      <c r="E23" s="549">
        <v>0.75</v>
      </c>
      <c r="F23" s="550">
        <v>0.75</v>
      </c>
      <c r="G23" s="15">
        <v>1</v>
      </c>
      <c r="H23" s="16" t="s">
        <v>206</v>
      </c>
      <c r="I23" s="17"/>
      <c r="J23" s="19"/>
      <c r="K23" s="19" t="s">
        <v>203</v>
      </c>
      <c r="L23" s="19"/>
      <c r="M23" s="551" t="s">
        <v>260</v>
      </c>
      <c r="N23" s="552"/>
      <c r="O23" s="552"/>
      <c r="P23" s="552"/>
      <c r="Q23" s="552"/>
      <c r="R23" s="552"/>
      <c r="S23" s="552"/>
      <c r="T23" s="552"/>
      <c r="U23" s="552"/>
      <c r="V23" s="552"/>
      <c r="W23" s="552"/>
      <c r="X23" s="552"/>
      <c r="Y23" s="553"/>
    </row>
    <row r="24" spans="1:25" ht="66" customHeight="1">
      <c r="A24" s="144" t="str">
        <f t="shared" si="0"/>
        <v>4411430,750,8333333333333332SURFP</v>
      </c>
      <c r="B24" s="19">
        <v>4</v>
      </c>
      <c r="C24" s="139">
        <v>41143</v>
      </c>
      <c r="D24" s="141">
        <v>0.75</v>
      </c>
      <c r="E24" s="549">
        <v>0.83333333333333337</v>
      </c>
      <c r="F24" s="550">
        <v>0.83333333333333337</v>
      </c>
      <c r="G24" s="15">
        <v>2</v>
      </c>
      <c r="H24" s="16" t="s">
        <v>206</v>
      </c>
      <c r="I24" s="17"/>
      <c r="J24" s="19"/>
      <c r="K24" s="19" t="s">
        <v>203</v>
      </c>
      <c r="L24" s="19"/>
      <c r="M24" s="551" t="s">
        <v>263</v>
      </c>
      <c r="N24" s="552"/>
      <c r="O24" s="552"/>
      <c r="P24" s="552"/>
      <c r="Q24" s="552"/>
      <c r="R24" s="552"/>
      <c r="S24" s="552"/>
      <c r="T24" s="552"/>
      <c r="U24" s="552"/>
      <c r="V24" s="552"/>
      <c r="W24" s="552"/>
      <c r="X24" s="552"/>
      <c r="Y24" s="553"/>
    </row>
    <row r="25" spans="1:25" ht="15" customHeight="1">
      <c r="A25" s="144" t="str">
        <f t="shared" si="0"/>
        <v>4411430,83333333333333304SURFCASEWOCP</v>
      </c>
      <c r="B25" s="19">
        <v>4</v>
      </c>
      <c r="C25" s="139">
        <v>41143</v>
      </c>
      <c r="D25" s="141">
        <v>0.83333333333333337</v>
      </c>
      <c r="E25" s="549">
        <v>0</v>
      </c>
      <c r="F25" s="550"/>
      <c r="G25" s="15">
        <v>4</v>
      </c>
      <c r="H25" s="16" t="s">
        <v>206</v>
      </c>
      <c r="I25" s="17" t="s">
        <v>209</v>
      </c>
      <c r="J25" s="19" t="s">
        <v>222</v>
      </c>
      <c r="K25" s="19" t="s">
        <v>203</v>
      </c>
      <c r="L25" s="19"/>
      <c r="M25" s="551" t="s">
        <v>261</v>
      </c>
      <c r="N25" s="552"/>
      <c r="O25" s="552"/>
      <c r="P25" s="552"/>
      <c r="Q25" s="552"/>
      <c r="R25" s="552"/>
      <c r="S25" s="552"/>
      <c r="T25" s="552"/>
      <c r="U25" s="552"/>
      <c r="V25" s="552"/>
      <c r="W25" s="552"/>
      <c r="X25" s="552"/>
      <c r="Y25" s="553"/>
    </row>
    <row r="26" spans="1:25" ht="15" customHeight="1">
      <c r="A26" s="144" t="str">
        <f t="shared" si="0"/>
        <v>54114400,3958333333333339,5SURFCEMTWOCP</v>
      </c>
      <c r="B26" s="19">
        <v>5</v>
      </c>
      <c r="C26" s="139">
        <v>41144</v>
      </c>
      <c r="D26" s="141">
        <v>0</v>
      </c>
      <c r="E26" s="549">
        <v>0.39583333333333331</v>
      </c>
      <c r="F26" s="550"/>
      <c r="G26" s="156">
        <v>9.5</v>
      </c>
      <c r="H26" s="16" t="s">
        <v>206</v>
      </c>
      <c r="I26" s="17" t="s">
        <v>210</v>
      </c>
      <c r="J26" s="19" t="s">
        <v>222</v>
      </c>
      <c r="K26" s="19" t="s">
        <v>203</v>
      </c>
      <c r="L26" s="19"/>
      <c r="M26" s="551" t="s">
        <v>321</v>
      </c>
      <c r="N26" s="552"/>
      <c r="O26" s="552"/>
      <c r="P26" s="552"/>
      <c r="Q26" s="552"/>
      <c r="R26" s="552"/>
      <c r="S26" s="552"/>
      <c r="T26" s="552"/>
      <c r="U26" s="552"/>
      <c r="V26" s="552"/>
      <c r="W26" s="552"/>
      <c r="X26" s="552"/>
      <c r="Y26" s="553"/>
    </row>
    <row r="27" spans="1:25" ht="15" customHeight="1">
      <c r="A27" s="144" t="str">
        <f t="shared" si="0"/>
        <v>5411440,3958333333333330,56254SURFWHSURNDP</v>
      </c>
      <c r="B27" s="19">
        <v>5</v>
      </c>
      <c r="C27" s="139">
        <v>41144</v>
      </c>
      <c r="D27" s="141">
        <v>0.39583333333333331</v>
      </c>
      <c r="E27" s="549">
        <v>0.5625</v>
      </c>
      <c r="F27" s="550"/>
      <c r="G27" s="156">
        <v>4</v>
      </c>
      <c r="H27" s="16" t="s">
        <v>206</v>
      </c>
      <c r="I27" s="17" t="s">
        <v>213</v>
      </c>
      <c r="J27" s="19" t="s">
        <v>218</v>
      </c>
      <c r="K27" s="19" t="s">
        <v>203</v>
      </c>
      <c r="L27" s="19"/>
      <c r="M27" s="551" t="s">
        <v>322</v>
      </c>
      <c r="N27" s="552"/>
      <c r="O27" s="552"/>
      <c r="P27" s="552"/>
      <c r="Q27" s="552"/>
      <c r="R27" s="552"/>
      <c r="S27" s="552"/>
      <c r="T27" s="552"/>
      <c r="U27" s="552"/>
      <c r="V27" s="552"/>
      <c r="W27" s="552"/>
      <c r="X27" s="552"/>
      <c r="Y27" s="553"/>
    </row>
    <row r="28" spans="1:25" ht="15" customHeight="1">
      <c r="A28" s="144" t="str">
        <f t="shared" si="0"/>
        <v>5411440,47916666666666724:0012,5SURFWHSURNUP</v>
      </c>
      <c r="B28" s="19">
        <v>5</v>
      </c>
      <c r="C28" s="139">
        <v>41144</v>
      </c>
      <c r="D28" s="141">
        <v>0.47916666666666669</v>
      </c>
      <c r="E28" s="554" t="s">
        <v>323</v>
      </c>
      <c r="F28" s="555"/>
      <c r="G28" s="156">
        <v>12.5</v>
      </c>
      <c r="H28" s="16" t="s">
        <v>206</v>
      </c>
      <c r="I28" s="17" t="s">
        <v>213</v>
      </c>
      <c r="J28" s="19" t="s">
        <v>219</v>
      </c>
      <c r="K28" s="19" t="s">
        <v>203</v>
      </c>
      <c r="L28" s="19"/>
      <c r="M28" s="551" t="s">
        <v>324</v>
      </c>
      <c r="N28" s="552"/>
      <c r="O28" s="552"/>
      <c r="P28" s="552"/>
      <c r="Q28" s="552"/>
      <c r="R28" s="552"/>
      <c r="S28" s="552"/>
      <c r="T28" s="552"/>
      <c r="U28" s="552"/>
      <c r="V28" s="552"/>
      <c r="W28" s="552"/>
      <c r="X28" s="552"/>
      <c r="Y28" s="553"/>
    </row>
    <row r="29" spans="1:25">
      <c r="A29" s="144" t="str">
        <f t="shared" si="0"/>
        <v>64114500,04166666666666671SURFBOPSURTSTPRSP</v>
      </c>
      <c r="B29" s="19">
        <v>6</v>
      </c>
      <c r="C29" s="139">
        <v>41145</v>
      </c>
      <c r="D29" s="141">
        <v>0</v>
      </c>
      <c r="E29" s="561">
        <v>4.1666666666666664E-2</v>
      </c>
      <c r="F29" s="562"/>
      <c r="G29" s="156">
        <v>1</v>
      </c>
      <c r="H29" s="16" t="s">
        <v>206</v>
      </c>
      <c r="I29" s="17" t="s">
        <v>208</v>
      </c>
      <c r="J29" s="19" t="s">
        <v>221</v>
      </c>
      <c r="K29" s="19" t="s">
        <v>203</v>
      </c>
      <c r="L29" s="19"/>
      <c r="M29" s="558" t="s">
        <v>326</v>
      </c>
      <c r="N29" s="559"/>
      <c r="O29" s="559"/>
      <c r="P29" s="559"/>
      <c r="Q29" s="559"/>
      <c r="R29" s="559"/>
      <c r="S29" s="559"/>
      <c r="T29" s="559"/>
      <c r="U29" s="559"/>
      <c r="V29" s="559"/>
      <c r="W29" s="559"/>
      <c r="X29" s="559"/>
      <c r="Y29" s="560"/>
    </row>
    <row r="30" spans="1:25" ht="40.5" customHeight="1">
      <c r="A30" s="144" t="str">
        <f t="shared" si="0"/>
        <v>6411450,04166666666666670,1666666666666673SURFBOPSURTSTPRSP</v>
      </c>
      <c r="B30" s="19">
        <v>6</v>
      </c>
      <c r="C30" s="139">
        <v>41145</v>
      </c>
      <c r="D30" s="141">
        <v>4.1666666666666664E-2</v>
      </c>
      <c r="E30" s="549">
        <v>0.16666666666666666</v>
      </c>
      <c r="F30" s="550"/>
      <c r="G30" s="156">
        <v>3</v>
      </c>
      <c r="H30" s="16" t="s">
        <v>206</v>
      </c>
      <c r="I30" s="17" t="s">
        <v>208</v>
      </c>
      <c r="J30" s="17" t="s">
        <v>221</v>
      </c>
      <c r="K30" s="17" t="s">
        <v>203</v>
      </c>
      <c r="L30" s="17"/>
      <c r="M30" s="558" t="s">
        <v>325</v>
      </c>
      <c r="N30" s="559"/>
      <c r="O30" s="559"/>
      <c r="P30" s="559"/>
      <c r="Q30" s="559"/>
      <c r="R30" s="559"/>
      <c r="S30" s="559"/>
      <c r="T30" s="559"/>
      <c r="U30" s="559"/>
      <c r="V30" s="559"/>
      <c r="W30" s="559"/>
      <c r="X30" s="559"/>
      <c r="Y30" s="560"/>
    </row>
    <row r="31" spans="1:25">
      <c r="A31" s="144" t="str">
        <f t="shared" si="0"/>
        <v>6411450,1666666666666670,252SURFBOPSURNUP</v>
      </c>
      <c r="B31" s="19">
        <v>6</v>
      </c>
      <c r="C31" s="139">
        <v>41145</v>
      </c>
      <c r="D31" s="141">
        <v>0.16666666666666666</v>
      </c>
      <c r="E31" s="549">
        <v>0.25</v>
      </c>
      <c r="F31" s="550"/>
      <c r="G31" s="156">
        <v>2</v>
      </c>
      <c r="H31" s="16" t="s">
        <v>206</v>
      </c>
      <c r="I31" s="17" t="s">
        <v>208</v>
      </c>
      <c r="J31" s="19" t="s">
        <v>219</v>
      </c>
      <c r="K31" s="19" t="s">
        <v>203</v>
      </c>
      <c r="L31" s="19"/>
      <c r="M31" s="558" t="s">
        <v>331</v>
      </c>
      <c r="N31" s="559"/>
      <c r="O31" s="559"/>
      <c r="P31" s="559"/>
      <c r="Q31" s="559"/>
      <c r="R31" s="559"/>
      <c r="S31" s="559"/>
      <c r="T31" s="559"/>
      <c r="U31" s="559"/>
      <c r="V31" s="559"/>
      <c r="W31" s="559"/>
      <c r="X31" s="559"/>
      <c r="Y31" s="560"/>
    </row>
    <row r="32" spans="1:25">
      <c r="A32" s="144" t="str">
        <f t="shared" si="0"/>
        <v>60,2083333333333330,291666666666667</v>
      </c>
      <c r="B32" s="19">
        <v>6</v>
      </c>
      <c r="C32" s="139"/>
      <c r="D32" s="141">
        <v>0.20833333333333301</v>
      </c>
      <c r="E32" s="549">
        <v>0.29166666666666702</v>
      </c>
      <c r="F32" s="550"/>
      <c r="G32" s="15"/>
      <c r="H32" s="16"/>
      <c r="I32" s="17"/>
      <c r="J32" s="19"/>
      <c r="K32" s="19"/>
      <c r="L32" s="19"/>
      <c r="M32" s="551"/>
      <c r="N32" s="552"/>
      <c r="O32" s="552"/>
      <c r="P32" s="552"/>
      <c r="Q32" s="552"/>
      <c r="R32" s="552"/>
      <c r="S32" s="552"/>
      <c r="T32" s="552"/>
      <c r="U32" s="552"/>
      <c r="V32" s="552"/>
      <c r="W32" s="552"/>
      <c r="X32" s="552"/>
      <c r="Y32" s="553"/>
    </row>
    <row r="33" spans="1:25">
      <c r="A33" s="144" t="str">
        <f t="shared" si="0"/>
        <v/>
      </c>
      <c r="B33" s="19"/>
      <c r="C33" s="140"/>
      <c r="D33" s="141"/>
      <c r="E33" s="549"/>
      <c r="F33" s="550"/>
      <c r="G33" s="18"/>
      <c r="H33" s="16"/>
      <c r="I33" s="17"/>
      <c r="J33" s="19"/>
      <c r="K33" s="19"/>
      <c r="L33" s="19"/>
      <c r="M33" s="551"/>
      <c r="N33" s="552"/>
      <c r="O33" s="552"/>
      <c r="P33" s="552"/>
      <c r="Q33" s="552"/>
      <c r="R33" s="552"/>
      <c r="S33" s="552"/>
      <c r="T33" s="552"/>
      <c r="U33" s="552"/>
      <c r="V33" s="552"/>
      <c r="W33" s="552"/>
      <c r="X33" s="552"/>
      <c r="Y33" s="553"/>
    </row>
    <row r="34" spans="1:25">
      <c r="A34" s="144" t="str">
        <f t="shared" si="0"/>
        <v/>
      </c>
      <c r="B34" s="19"/>
      <c r="C34" s="139"/>
      <c r="D34" s="141"/>
      <c r="E34" s="549"/>
      <c r="F34" s="550"/>
      <c r="G34" s="15"/>
      <c r="H34" s="16"/>
      <c r="I34" s="17"/>
      <c r="J34" s="19"/>
      <c r="K34" s="19"/>
      <c r="L34" s="19"/>
      <c r="M34" s="551"/>
      <c r="N34" s="552"/>
      <c r="O34" s="552"/>
      <c r="P34" s="552"/>
      <c r="Q34" s="552"/>
      <c r="R34" s="552"/>
      <c r="S34" s="552"/>
      <c r="T34" s="552"/>
      <c r="U34" s="552"/>
      <c r="V34" s="552"/>
      <c r="W34" s="552"/>
      <c r="X34" s="552"/>
      <c r="Y34" s="553"/>
    </row>
    <row r="35" spans="1:25">
      <c r="A35" s="144" t="str">
        <f t="shared" si="0"/>
        <v/>
      </c>
      <c r="B35" s="19"/>
      <c r="C35" s="139"/>
      <c r="D35" s="141"/>
      <c r="E35" s="549"/>
      <c r="F35" s="550"/>
      <c r="G35" s="15"/>
      <c r="H35" s="16"/>
      <c r="I35" s="17"/>
      <c r="J35" s="19"/>
      <c r="K35" s="19"/>
      <c r="L35" s="19"/>
      <c r="M35" s="551"/>
      <c r="N35" s="552"/>
      <c r="O35" s="552"/>
      <c r="P35" s="552"/>
      <c r="Q35" s="552"/>
      <c r="R35" s="552"/>
      <c r="S35" s="552"/>
      <c r="T35" s="552"/>
      <c r="U35" s="552"/>
      <c r="V35" s="552"/>
      <c r="W35" s="552"/>
      <c r="X35" s="552"/>
      <c r="Y35" s="553"/>
    </row>
    <row r="36" spans="1:25">
      <c r="A36" s="144" t="str">
        <f t="shared" si="0"/>
        <v/>
      </c>
      <c r="B36" s="19"/>
      <c r="C36" s="140"/>
      <c r="D36" s="141"/>
      <c r="E36" s="549"/>
      <c r="F36" s="550"/>
      <c r="G36" s="18"/>
      <c r="H36" s="16"/>
      <c r="I36" s="17"/>
      <c r="J36" s="19"/>
      <c r="K36" s="19"/>
      <c r="L36" s="19"/>
      <c r="M36" s="551"/>
      <c r="N36" s="552"/>
      <c r="O36" s="552"/>
      <c r="P36" s="552"/>
      <c r="Q36" s="552"/>
      <c r="R36" s="552"/>
      <c r="S36" s="552"/>
      <c r="T36" s="552"/>
      <c r="U36" s="552"/>
      <c r="V36" s="552"/>
      <c r="W36" s="552"/>
      <c r="X36" s="552"/>
      <c r="Y36" s="553"/>
    </row>
    <row r="37" spans="1:25">
      <c r="A37" s="144" t="str">
        <f t="shared" si="0"/>
        <v/>
      </c>
      <c r="B37" s="19"/>
      <c r="C37" s="139"/>
      <c r="D37" s="141"/>
      <c r="E37" s="549"/>
      <c r="F37" s="550"/>
      <c r="G37" s="15"/>
      <c r="H37" s="16"/>
      <c r="I37" s="17"/>
      <c r="J37" s="19"/>
      <c r="K37" s="19"/>
      <c r="L37" s="19"/>
      <c r="M37" s="551"/>
      <c r="N37" s="552"/>
      <c r="O37" s="552"/>
      <c r="P37" s="552"/>
      <c r="Q37" s="552"/>
      <c r="R37" s="552"/>
      <c r="S37" s="552"/>
      <c r="T37" s="552"/>
      <c r="U37" s="552"/>
      <c r="V37" s="552"/>
      <c r="W37" s="552"/>
      <c r="X37" s="552"/>
      <c r="Y37" s="553"/>
    </row>
    <row r="38" spans="1:25">
      <c r="A38" s="144" t="str">
        <f t="shared" si="0"/>
        <v/>
      </c>
      <c r="B38" s="19"/>
      <c r="C38" s="139"/>
      <c r="D38" s="141"/>
      <c r="E38" s="549"/>
      <c r="F38" s="550"/>
      <c r="G38" s="15"/>
      <c r="H38" s="16"/>
      <c r="I38" s="17"/>
      <c r="J38" s="19"/>
      <c r="K38" s="19"/>
      <c r="L38" s="19"/>
      <c r="M38" s="551"/>
      <c r="N38" s="552"/>
      <c r="O38" s="552"/>
      <c r="P38" s="552"/>
      <c r="Q38" s="552"/>
      <c r="R38" s="552"/>
      <c r="S38" s="552"/>
      <c r="T38" s="552"/>
      <c r="U38" s="552"/>
      <c r="V38" s="552"/>
      <c r="W38" s="552"/>
      <c r="X38" s="552"/>
      <c r="Y38" s="553"/>
    </row>
    <row r="39" spans="1:25">
      <c r="A39" s="144" t="str">
        <f t="shared" si="0"/>
        <v/>
      </c>
      <c r="B39" s="19"/>
      <c r="C39" s="140"/>
      <c r="D39" s="141"/>
      <c r="E39" s="549"/>
      <c r="F39" s="550"/>
      <c r="G39" s="18"/>
      <c r="H39" s="16"/>
      <c r="I39" s="17"/>
      <c r="J39" s="19"/>
      <c r="K39" s="19"/>
      <c r="L39" s="19"/>
      <c r="M39" s="551"/>
      <c r="N39" s="552"/>
      <c r="O39" s="552"/>
      <c r="P39" s="552"/>
      <c r="Q39" s="552"/>
      <c r="R39" s="552"/>
      <c r="S39" s="552"/>
      <c r="T39" s="552"/>
      <c r="U39" s="552"/>
      <c r="V39" s="552"/>
      <c r="W39" s="552"/>
      <c r="X39" s="552"/>
      <c r="Y39" s="553"/>
    </row>
    <row r="40" spans="1:25">
      <c r="A40" s="144" t="str">
        <f t="shared" si="0"/>
        <v/>
      </c>
      <c r="B40" s="19"/>
      <c r="C40" s="139"/>
      <c r="D40" s="141"/>
      <c r="E40" s="549"/>
      <c r="F40" s="550"/>
      <c r="G40" s="15"/>
      <c r="H40" s="16"/>
      <c r="I40" s="17"/>
      <c r="J40" s="19"/>
      <c r="K40" s="19"/>
      <c r="L40" s="19"/>
      <c r="M40" s="551"/>
      <c r="N40" s="552"/>
      <c r="O40" s="552"/>
      <c r="P40" s="552"/>
      <c r="Q40" s="552"/>
      <c r="R40" s="552"/>
      <c r="S40" s="552"/>
      <c r="T40" s="552"/>
      <c r="U40" s="552"/>
      <c r="V40" s="552"/>
      <c r="W40" s="552"/>
      <c r="X40" s="552"/>
      <c r="Y40" s="553"/>
    </row>
    <row r="41" spans="1:25">
      <c r="A41" s="144" t="str">
        <f t="shared" si="0"/>
        <v/>
      </c>
      <c r="B41" s="19"/>
      <c r="C41" s="139"/>
      <c r="D41" s="141"/>
      <c r="E41" s="549"/>
      <c r="F41" s="550"/>
      <c r="G41" s="15"/>
      <c r="H41" s="16"/>
      <c r="I41" s="17"/>
      <c r="J41" s="19"/>
      <c r="K41" s="19"/>
      <c r="L41" s="19"/>
      <c r="M41" s="551"/>
      <c r="N41" s="552"/>
      <c r="O41" s="552"/>
      <c r="P41" s="552"/>
      <c r="Q41" s="552"/>
      <c r="R41" s="552"/>
      <c r="S41" s="552"/>
      <c r="T41" s="552"/>
      <c r="U41" s="552"/>
      <c r="V41" s="552"/>
      <c r="W41" s="552"/>
      <c r="X41" s="552"/>
      <c r="Y41" s="553"/>
    </row>
    <row r="42" spans="1:25">
      <c r="A42" s="144" t="str">
        <f t="shared" si="0"/>
        <v/>
      </c>
      <c r="B42" s="19"/>
      <c r="C42" s="140"/>
      <c r="D42" s="141"/>
      <c r="E42" s="549"/>
      <c r="F42" s="550"/>
      <c r="G42" s="18"/>
      <c r="H42" s="16"/>
      <c r="I42" s="17"/>
      <c r="J42" s="19"/>
      <c r="K42" s="19"/>
      <c r="L42" s="19"/>
      <c r="M42" s="551"/>
      <c r="N42" s="552"/>
      <c r="O42" s="552"/>
      <c r="P42" s="552"/>
      <c r="Q42" s="552"/>
      <c r="R42" s="552"/>
      <c r="S42" s="552"/>
      <c r="T42" s="552"/>
      <c r="U42" s="552"/>
      <c r="V42" s="552"/>
      <c r="W42" s="552"/>
      <c r="X42" s="552"/>
      <c r="Y42" s="553"/>
    </row>
    <row r="43" spans="1:25">
      <c r="A43" s="144" t="str">
        <f t="shared" si="0"/>
        <v/>
      </c>
      <c r="B43" s="19"/>
      <c r="C43" s="139"/>
      <c r="D43" s="141"/>
      <c r="E43" s="549"/>
      <c r="F43" s="550"/>
      <c r="G43" s="15"/>
      <c r="H43" s="16"/>
      <c r="I43" s="17"/>
      <c r="J43" s="19"/>
      <c r="K43" s="19"/>
      <c r="L43" s="19"/>
      <c r="M43" s="551"/>
      <c r="N43" s="552"/>
      <c r="O43" s="552"/>
      <c r="P43" s="552"/>
      <c r="Q43" s="552"/>
      <c r="R43" s="552"/>
      <c r="S43" s="552"/>
      <c r="T43" s="552"/>
      <c r="U43" s="552"/>
      <c r="V43" s="552"/>
      <c r="W43" s="552"/>
      <c r="X43" s="552"/>
      <c r="Y43" s="553"/>
    </row>
    <row r="44" spans="1:25">
      <c r="A44" s="144" t="str">
        <f t="shared" si="0"/>
        <v/>
      </c>
      <c r="B44" s="19"/>
      <c r="C44" s="139"/>
      <c r="D44" s="141"/>
      <c r="E44" s="549"/>
      <c r="F44" s="550"/>
      <c r="G44" s="15"/>
      <c r="H44" s="16"/>
      <c r="I44" s="17"/>
      <c r="J44" s="19"/>
      <c r="K44" s="19"/>
      <c r="L44" s="19"/>
      <c r="M44" s="551"/>
      <c r="N44" s="552"/>
      <c r="O44" s="552"/>
      <c r="P44" s="552"/>
      <c r="Q44" s="552"/>
      <c r="R44" s="552"/>
      <c r="S44" s="552"/>
      <c r="T44" s="552"/>
      <c r="U44" s="552"/>
      <c r="V44" s="552"/>
      <c r="W44" s="552"/>
      <c r="X44" s="552"/>
      <c r="Y44" s="553"/>
    </row>
    <row r="45" spans="1:25">
      <c r="A45" s="144" t="str">
        <f t="shared" si="0"/>
        <v/>
      </c>
      <c r="B45" s="19"/>
      <c r="C45" s="140"/>
      <c r="D45" s="141"/>
      <c r="E45" s="549"/>
      <c r="F45" s="550"/>
      <c r="G45" s="18"/>
      <c r="H45" s="16"/>
      <c r="I45" s="17"/>
      <c r="J45" s="19"/>
      <c r="K45" s="19"/>
      <c r="L45" s="19"/>
      <c r="M45" s="551"/>
      <c r="N45" s="552"/>
      <c r="O45" s="552"/>
      <c r="P45" s="552"/>
      <c r="Q45" s="552"/>
      <c r="R45" s="552"/>
      <c r="S45" s="552"/>
      <c r="T45" s="552"/>
      <c r="U45" s="552"/>
      <c r="V45" s="552"/>
      <c r="W45" s="552"/>
      <c r="X45" s="552"/>
      <c r="Y45" s="553"/>
    </row>
    <row r="46" spans="1:25">
      <c r="A46" s="144" t="str">
        <f t="shared" si="0"/>
        <v/>
      </c>
      <c r="B46" s="19"/>
      <c r="C46" s="139"/>
      <c r="D46" s="141"/>
      <c r="E46" s="549"/>
      <c r="F46" s="550"/>
      <c r="G46" s="15"/>
      <c r="H46" s="16"/>
      <c r="I46" s="17"/>
      <c r="J46" s="19"/>
      <c r="K46" s="19"/>
      <c r="L46" s="19"/>
      <c r="M46" s="551"/>
      <c r="N46" s="552"/>
      <c r="O46" s="552"/>
      <c r="P46" s="552"/>
      <c r="Q46" s="552"/>
      <c r="R46" s="552"/>
      <c r="S46" s="552"/>
      <c r="T46" s="552"/>
      <c r="U46" s="552"/>
      <c r="V46" s="552"/>
      <c r="W46" s="552"/>
      <c r="X46" s="552"/>
      <c r="Y46" s="553"/>
    </row>
    <row r="47" spans="1:25">
      <c r="A47" s="144" t="str">
        <f t="shared" si="0"/>
        <v/>
      </c>
      <c r="B47" s="19"/>
      <c r="C47" s="140"/>
      <c r="D47" s="141"/>
      <c r="E47" s="549"/>
      <c r="F47" s="550"/>
      <c r="G47" s="18"/>
      <c r="H47" s="16"/>
      <c r="I47" s="17"/>
      <c r="J47" s="19"/>
      <c r="K47" s="19"/>
      <c r="L47" s="19"/>
      <c r="M47" s="551"/>
      <c r="N47" s="552"/>
      <c r="O47" s="552"/>
      <c r="P47" s="552"/>
      <c r="Q47" s="552"/>
      <c r="R47" s="552"/>
      <c r="S47" s="552"/>
      <c r="T47" s="552"/>
      <c r="U47" s="552"/>
      <c r="V47" s="552"/>
      <c r="W47" s="552"/>
      <c r="X47" s="552"/>
      <c r="Y47" s="553"/>
    </row>
    <row r="48" spans="1:25">
      <c r="A48" s="144" t="str">
        <f t="shared" si="0"/>
        <v/>
      </c>
      <c r="B48" s="19"/>
      <c r="C48" s="139"/>
      <c r="D48" s="141"/>
      <c r="E48" s="549"/>
      <c r="F48" s="550"/>
      <c r="G48" s="15"/>
      <c r="H48" s="16"/>
      <c r="I48" s="17"/>
      <c r="J48" s="19"/>
      <c r="K48" s="19"/>
      <c r="L48" s="19"/>
      <c r="M48" s="551"/>
      <c r="N48" s="552"/>
      <c r="O48" s="552"/>
      <c r="P48" s="552"/>
      <c r="Q48" s="552"/>
      <c r="R48" s="552"/>
      <c r="S48" s="552"/>
      <c r="T48" s="552"/>
      <c r="U48" s="552"/>
      <c r="V48" s="552"/>
      <c r="W48" s="552"/>
      <c r="X48" s="552"/>
      <c r="Y48" s="553"/>
    </row>
    <row r="49" spans="1:25">
      <c r="A49" s="144" t="str">
        <f t="shared" si="0"/>
        <v/>
      </c>
      <c r="B49" s="19"/>
      <c r="C49" s="139"/>
      <c r="D49" s="141"/>
      <c r="E49" s="549"/>
      <c r="F49" s="550"/>
      <c r="G49" s="15"/>
      <c r="H49" s="16"/>
      <c r="I49" s="17"/>
      <c r="J49" s="19"/>
      <c r="K49" s="19"/>
      <c r="L49" s="19"/>
      <c r="M49" s="551"/>
      <c r="N49" s="552"/>
      <c r="O49" s="552"/>
      <c r="P49" s="552"/>
      <c r="Q49" s="552"/>
      <c r="R49" s="552"/>
      <c r="S49" s="552"/>
      <c r="T49" s="552"/>
      <c r="U49" s="552"/>
      <c r="V49" s="552"/>
      <c r="W49" s="552"/>
      <c r="X49" s="552"/>
      <c r="Y49" s="553"/>
    </row>
    <row r="50" spans="1:25">
      <c r="A50" s="144" t="str">
        <f t="shared" si="0"/>
        <v/>
      </c>
      <c r="B50" s="19"/>
      <c r="C50" s="140"/>
      <c r="D50" s="141"/>
      <c r="E50" s="549"/>
      <c r="F50" s="550"/>
      <c r="G50" s="18"/>
      <c r="H50" s="16"/>
      <c r="I50" s="17"/>
      <c r="J50" s="19"/>
      <c r="K50" s="19"/>
      <c r="L50" s="19"/>
      <c r="M50" s="551"/>
      <c r="N50" s="552"/>
      <c r="O50" s="552"/>
      <c r="P50" s="552"/>
      <c r="Q50" s="552"/>
      <c r="R50" s="552"/>
      <c r="S50" s="552"/>
      <c r="T50" s="552"/>
      <c r="U50" s="552"/>
      <c r="V50" s="552"/>
      <c r="W50" s="552"/>
      <c r="X50" s="552"/>
      <c r="Y50" s="553"/>
    </row>
    <row r="51" spans="1:25">
      <c r="A51" s="144" t="str">
        <f t="shared" si="0"/>
        <v/>
      </c>
      <c r="B51" s="19"/>
      <c r="C51" s="139"/>
      <c r="D51" s="141"/>
      <c r="E51" s="549"/>
      <c r="F51" s="550"/>
      <c r="G51" s="15"/>
      <c r="H51" s="16"/>
      <c r="I51" s="17"/>
      <c r="J51" s="19"/>
      <c r="K51" s="19"/>
      <c r="L51" s="19"/>
      <c r="M51" s="551"/>
      <c r="N51" s="552"/>
      <c r="O51" s="552"/>
      <c r="P51" s="552"/>
      <c r="Q51" s="552"/>
      <c r="R51" s="552"/>
      <c r="S51" s="552"/>
      <c r="T51" s="552"/>
      <c r="U51" s="552"/>
      <c r="V51" s="552"/>
      <c r="W51" s="552"/>
      <c r="X51" s="552"/>
      <c r="Y51" s="553"/>
    </row>
    <row r="52" spans="1:25">
      <c r="A52" s="144" t="str">
        <f t="shared" si="0"/>
        <v/>
      </c>
      <c r="B52" s="19"/>
      <c r="C52" s="139"/>
      <c r="D52" s="141"/>
      <c r="E52" s="549"/>
      <c r="F52" s="550"/>
      <c r="G52" s="15"/>
      <c r="H52" s="16"/>
      <c r="I52" s="17"/>
      <c r="J52" s="19"/>
      <c r="K52" s="19"/>
      <c r="L52" s="19"/>
      <c r="M52" s="551"/>
      <c r="N52" s="552"/>
      <c r="O52" s="552"/>
      <c r="P52" s="552"/>
      <c r="Q52" s="552"/>
      <c r="R52" s="552"/>
      <c r="S52" s="552"/>
      <c r="T52" s="552"/>
      <c r="U52" s="552"/>
      <c r="V52" s="552"/>
      <c r="W52" s="552"/>
      <c r="X52" s="552"/>
      <c r="Y52" s="553"/>
    </row>
    <row r="53" spans="1:25">
      <c r="A53" s="144" t="str">
        <f t="shared" si="0"/>
        <v/>
      </c>
      <c r="B53" s="19"/>
      <c r="C53" s="140"/>
      <c r="D53" s="141"/>
      <c r="E53" s="549"/>
      <c r="F53" s="550"/>
      <c r="G53" s="18"/>
      <c r="H53" s="16"/>
      <c r="I53" s="17"/>
      <c r="J53" s="19"/>
      <c r="K53" s="19"/>
      <c r="L53" s="19"/>
      <c r="M53" s="551"/>
      <c r="N53" s="552"/>
      <c r="O53" s="552"/>
      <c r="P53" s="552"/>
      <c r="Q53" s="552"/>
      <c r="R53" s="552"/>
      <c r="S53" s="552"/>
      <c r="T53" s="552"/>
      <c r="U53" s="552"/>
      <c r="V53" s="552"/>
      <c r="W53" s="552"/>
      <c r="X53" s="552"/>
      <c r="Y53" s="553"/>
    </row>
    <row r="54" spans="1:25">
      <c r="A54" s="144" t="str">
        <f t="shared" si="0"/>
        <v/>
      </c>
      <c r="B54" s="19"/>
      <c r="C54" s="139"/>
      <c r="D54" s="141"/>
      <c r="E54" s="549"/>
      <c r="F54" s="550"/>
      <c r="G54" s="15"/>
      <c r="H54" s="16"/>
      <c r="I54" s="17"/>
      <c r="J54" s="19"/>
      <c r="K54" s="19"/>
      <c r="L54" s="19"/>
      <c r="M54" s="551"/>
      <c r="N54" s="552"/>
      <c r="O54" s="552"/>
      <c r="P54" s="552"/>
      <c r="Q54" s="552"/>
      <c r="R54" s="552"/>
      <c r="S54" s="552"/>
      <c r="T54" s="552"/>
      <c r="U54" s="552"/>
      <c r="V54" s="552"/>
      <c r="W54" s="552"/>
      <c r="X54" s="552"/>
      <c r="Y54" s="553"/>
    </row>
    <row r="55" spans="1:25">
      <c r="A55" s="144" t="str">
        <f t="shared" si="0"/>
        <v/>
      </c>
      <c r="B55" s="19"/>
      <c r="C55" s="139"/>
      <c r="D55" s="141"/>
      <c r="E55" s="549"/>
      <c r="F55" s="550"/>
      <c r="G55" s="15"/>
      <c r="H55" s="16"/>
      <c r="I55" s="17"/>
      <c r="J55" s="19"/>
      <c r="K55" s="19"/>
      <c r="L55" s="19"/>
      <c r="M55" s="551"/>
      <c r="N55" s="552"/>
      <c r="O55" s="552"/>
      <c r="P55" s="552"/>
      <c r="Q55" s="552"/>
      <c r="R55" s="552"/>
      <c r="S55" s="552"/>
      <c r="T55" s="552"/>
      <c r="U55" s="552"/>
      <c r="V55" s="552"/>
      <c r="W55" s="552"/>
      <c r="X55" s="552"/>
      <c r="Y55" s="553"/>
    </row>
    <row r="56" spans="1:25">
      <c r="A56" s="144" t="str">
        <f t="shared" si="0"/>
        <v/>
      </c>
      <c r="B56" s="19"/>
      <c r="C56" s="140"/>
      <c r="D56" s="141"/>
      <c r="E56" s="549"/>
      <c r="F56" s="550"/>
      <c r="G56" s="18"/>
      <c r="H56" s="16"/>
      <c r="I56" s="17"/>
      <c r="J56" s="19"/>
      <c r="K56" s="19"/>
      <c r="L56" s="19"/>
      <c r="M56" s="551"/>
      <c r="N56" s="552"/>
      <c r="O56" s="552"/>
      <c r="P56" s="552"/>
      <c r="Q56" s="552"/>
      <c r="R56" s="552"/>
      <c r="S56" s="552"/>
      <c r="T56" s="552"/>
      <c r="U56" s="552"/>
      <c r="V56" s="552"/>
      <c r="W56" s="552"/>
      <c r="X56" s="552"/>
      <c r="Y56" s="553"/>
    </row>
  </sheetData>
  <mergeCells count="105">
    <mergeCell ref="E6:F6"/>
    <mergeCell ref="M6:Y6"/>
    <mergeCell ref="E7:F7"/>
    <mergeCell ref="M7:Y7"/>
    <mergeCell ref="E4:F4"/>
    <mergeCell ref="E5:F5"/>
    <mergeCell ref="M5:Y5"/>
    <mergeCell ref="E12:F12"/>
    <mergeCell ref="M12:Y12"/>
    <mergeCell ref="E13:F13"/>
    <mergeCell ref="M13:Y13"/>
    <mergeCell ref="E10:F10"/>
    <mergeCell ref="M10:Y10"/>
    <mergeCell ref="E11:F11"/>
    <mergeCell ref="M11:Y11"/>
    <mergeCell ref="E8:F8"/>
    <mergeCell ref="M8:Y8"/>
    <mergeCell ref="E9:F9"/>
    <mergeCell ref="M9:Y9"/>
    <mergeCell ref="E56:F56"/>
    <mergeCell ref="M56:Y56"/>
    <mergeCell ref="E18:F18"/>
    <mergeCell ref="M18:Y18"/>
    <mergeCell ref="E19:F19"/>
    <mergeCell ref="M19:Y19"/>
    <mergeCell ref="E20:F20"/>
    <mergeCell ref="M20:Y20"/>
    <mergeCell ref="E21:F21"/>
    <mergeCell ref="E22:F22"/>
    <mergeCell ref="E24:F24"/>
    <mergeCell ref="M24:Y24"/>
    <mergeCell ref="E25:F25"/>
    <mergeCell ref="M25:Y25"/>
    <mergeCell ref="M29:Y29"/>
    <mergeCell ref="M30:Y30"/>
    <mergeCell ref="M31:Y31"/>
    <mergeCell ref="M26:Y26"/>
    <mergeCell ref="M27:Y27"/>
    <mergeCell ref="M28:Y28"/>
    <mergeCell ref="E26:F26"/>
    <mergeCell ref="E29:F29"/>
    <mergeCell ref="E32:F32"/>
    <mergeCell ref="E55:F55"/>
    <mergeCell ref="E14:F14"/>
    <mergeCell ref="E16:F16"/>
    <mergeCell ref="M14:Y14"/>
    <mergeCell ref="M16:Y16"/>
    <mergeCell ref="M21:Y21"/>
    <mergeCell ref="M22:Y22"/>
    <mergeCell ref="M23:Y23"/>
    <mergeCell ref="E15:F15"/>
    <mergeCell ref="M15:Y15"/>
    <mergeCell ref="E17:F17"/>
    <mergeCell ref="M17:Y17"/>
    <mergeCell ref="M55:Y55"/>
    <mergeCell ref="E35:F35"/>
    <mergeCell ref="M35:Y35"/>
    <mergeCell ref="E36:F36"/>
    <mergeCell ref="M36:Y36"/>
    <mergeCell ref="M32:Y32"/>
    <mergeCell ref="M33:Y33"/>
    <mergeCell ref="M34:Y34"/>
    <mergeCell ref="E40:F40"/>
    <mergeCell ref="M40:Y40"/>
    <mergeCell ref="E41:F41"/>
    <mergeCell ref="M41:Y41"/>
    <mergeCell ref="E37:F37"/>
    <mergeCell ref="M37:Y37"/>
    <mergeCell ref="E38:F38"/>
    <mergeCell ref="M38:Y38"/>
    <mergeCell ref="E39:F39"/>
    <mergeCell ref="M39:Y39"/>
    <mergeCell ref="M47:Y47"/>
    <mergeCell ref="E44:F44"/>
    <mergeCell ref="M44:Y44"/>
    <mergeCell ref="E45:F45"/>
    <mergeCell ref="M45:Y45"/>
    <mergeCell ref="E42:F42"/>
    <mergeCell ref="M42:Y42"/>
    <mergeCell ref="E43:F43"/>
    <mergeCell ref="M43:Y43"/>
    <mergeCell ref="E34:F34"/>
    <mergeCell ref="E23:F23"/>
    <mergeCell ref="E27:F27"/>
    <mergeCell ref="E28:F28"/>
    <mergeCell ref="E30:F30"/>
    <mergeCell ref="E31:F31"/>
    <mergeCell ref="E33:F33"/>
    <mergeCell ref="E48:F48"/>
    <mergeCell ref="M48:Y48"/>
    <mergeCell ref="E49:F49"/>
    <mergeCell ref="M49:Y49"/>
    <mergeCell ref="E46:F46"/>
    <mergeCell ref="M46:Y46"/>
    <mergeCell ref="E47:F47"/>
    <mergeCell ref="E54:F54"/>
    <mergeCell ref="M54:Y54"/>
    <mergeCell ref="E52:F52"/>
    <mergeCell ref="M52:Y52"/>
    <mergeCell ref="E53:F53"/>
    <mergeCell ref="M53:Y53"/>
    <mergeCell ref="E50:F50"/>
    <mergeCell ref="M50:Y50"/>
    <mergeCell ref="E51:F51"/>
    <mergeCell ref="M51:Y51"/>
  </mergeCells>
  <dataValidations count="5">
    <dataValidation type="list" allowBlank="1" showInputMessage="1" showErrorMessage="1" errorTitle="Wrond Entry" error="Please use Drop-Down List" sqref="K5:K56">
      <formula1>#REF!</formula1>
    </dataValidation>
    <dataValidation type="list" allowBlank="1" showInputMessage="1" showErrorMessage="1" sqref="J5:J56">
      <formula1>#REF!</formula1>
    </dataValidation>
    <dataValidation type="list" allowBlank="1" showInputMessage="1" showErrorMessage="1" sqref="I5:I56">
      <formula1>#REF!</formula1>
    </dataValidation>
    <dataValidation type="list" allowBlank="1" showInputMessage="1" showErrorMessage="1" sqref="H5:H56">
      <formula1>#REF!</formula1>
    </dataValidation>
    <dataValidation type="list" allowBlank="1" showInputMessage="1" showErrorMessage="1" sqref="L5:L56">
      <formula1>#REF!</formula1>
    </dataValidation>
  </dataValidations>
  <pageMargins left="0.7" right="0.7" top="0.75" bottom="0.75" header="0.3" footer="0.3"/>
  <pageSetup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Daily Report</vt:lpstr>
      <vt:lpstr>Time Breakdown</vt:lpstr>
      <vt:lpstr>'Daily Report'!Заголовки_для_печати</vt:lpstr>
      <vt:lpstr>'Daily Report'!Область_печати</vt:lpstr>
    </vt:vector>
  </TitlesOfParts>
  <Manager>mamen@baharenergy.az</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 Operations Management System</dc:title>
  <dc:creator>samir.gozalov@baharenergy.az</dc:creator>
  <cp:lastModifiedBy>Sweethearts</cp:lastModifiedBy>
  <cp:lastPrinted>2012-09-06T20:21:07Z</cp:lastPrinted>
  <dcterms:created xsi:type="dcterms:W3CDTF">2012-08-17T05:11:22Z</dcterms:created>
  <dcterms:modified xsi:type="dcterms:W3CDTF">2012-09-09T09:14:34Z</dcterms:modified>
</cp:coreProperties>
</file>