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ЭтаКнига" defaultThemeVersion="124226"/>
  <bookViews>
    <workbookView xWindow="-15" yWindow="-15" windowWidth="19230" windowHeight="6045" tabRatio="199" activeTab="1"/>
    <workbookView visibility="hidden" xWindow="120" yWindow="90" windowWidth="19320" windowHeight="12720" firstSheet="1" activeTab="1"/>
    <workbookView visibility="hidden" xWindow="360" yWindow="345" windowWidth="19320" windowHeight="12465" firstSheet="1" activeTab="1"/>
  </bookViews>
  <sheets>
    <sheet name="Машины" sheetId="2" r:id="rId1"/>
    <sheet name="TDSheet" sheetId="1" r:id="rId2"/>
  </sheets>
  <definedNames>
    <definedName name="_xlnm.Print_Area" localSheetId="1">TDSheet!$A$1:$BR$39</definedName>
    <definedName name="перем_">TDSheet!$E$5:$H$24,TDSheet!$E$26:$H$28,TDSheet!$E$30:$H$32,TDSheet!$E$34:$H$37,TDSheet!$K$5:$K$24,TDSheet!$K$26:$K$27,TDSheet!$K$30:$K$32,TDSheet!$K$34:$K$37,TDSheet!$M$5:$M$24,TDSheet!$M$26:$M$28,TDSheet!$M$30:$M$32,TDSheet!$M$34:$M$37,TDSheet!$O$5:$O$24,TDSheet!$O$26:$O$28,TDSheet!$O$30:$O$32,TDSheet!$O$34:$O$37,TDSheet!$Q$5:$Q$24,TDSheet!$Q$26:$Q$28,TDSheet!$Q$30:$Q$32,TDSheet!$Q$34:$Q$37,TDSheet!$S$5:$S$24,TDSheet!$S$26:$S$28,TDSheet!$S$30:$S$32,TDSheet!$S$34:$S$37</definedName>
    <definedName name="переменные">TDSheet!$E$5:$BM$37</definedName>
  </definedNames>
  <calcPr calcId="144525"/>
</workbook>
</file>

<file path=xl/calcChain.xml><?xml version="1.0" encoding="utf-8"?>
<calcChain xmlns="http://schemas.openxmlformats.org/spreadsheetml/2006/main">
  <c r="BN32" i="1" l="1"/>
  <c r="BL32" i="1"/>
  <c r="BJ32" i="1"/>
  <c r="BH32" i="1"/>
  <c r="BF32" i="1"/>
  <c r="BD32" i="1"/>
  <c r="BB32" i="1"/>
  <c r="AZ32" i="1"/>
  <c r="AX32" i="1"/>
  <c r="AV32" i="1"/>
  <c r="AT32" i="1"/>
  <c r="AR32" i="1"/>
  <c r="AP32" i="1"/>
  <c r="AN32" i="1"/>
  <c r="AL32" i="1"/>
  <c r="AJ32" i="1"/>
  <c r="AH32" i="1"/>
  <c r="AF32" i="1"/>
  <c r="AD32" i="1"/>
  <c r="AB32" i="1"/>
  <c r="Z32" i="1"/>
  <c r="X32" i="1"/>
  <c r="V32" i="1"/>
  <c r="T32" i="1"/>
  <c r="R32" i="1"/>
  <c r="P32" i="1"/>
  <c r="N32" i="1"/>
  <c r="BN31" i="1"/>
  <c r="BL31" i="1"/>
  <c r="BJ31" i="1"/>
  <c r="BH31" i="1"/>
  <c r="BF31" i="1"/>
  <c r="BD31" i="1"/>
  <c r="BB31" i="1"/>
  <c r="AZ31" i="1"/>
  <c r="AX31" i="1"/>
  <c r="AV31" i="1"/>
  <c r="AT31" i="1"/>
  <c r="AR31" i="1"/>
  <c r="AP31" i="1"/>
  <c r="AN31" i="1"/>
  <c r="AL31" i="1"/>
  <c r="AJ31" i="1"/>
  <c r="AH31" i="1"/>
  <c r="AF31" i="1"/>
  <c r="AD31" i="1"/>
  <c r="AB31" i="1"/>
  <c r="Z31" i="1"/>
  <c r="X31" i="1"/>
  <c r="V31" i="1"/>
  <c r="T31" i="1"/>
  <c r="R31" i="1"/>
  <c r="P31" i="1"/>
  <c r="N31" i="1"/>
  <c r="BN30" i="1"/>
  <c r="BL30" i="1"/>
  <c r="BJ30" i="1"/>
  <c r="BH30" i="1"/>
  <c r="BF30" i="1"/>
  <c r="BD30" i="1"/>
  <c r="BB30" i="1"/>
  <c r="AZ30" i="1"/>
  <c r="AX30" i="1"/>
  <c r="AV30" i="1"/>
  <c r="AT30" i="1"/>
  <c r="AR30" i="1"/>
  <c r="AP30" i="1"/>
  <c r="AN30" i="1"/>
  <c r="AL30" i="1"/>
  <c r="AJ30" i="1"/>
  <c r="AH30" i="1"/>
  <c r="AF30" i="1"/>
  <c r="AD30" i="1"/>
  <c r="AB30" i="1"/>
  <c r="Z30" i="1"/>
  <c r="X30" i="1"/>
  <c r="V30" i="1"/>
  <c r="T30" i="1"/>
  <c r="R30" i="1"/>
  <c r="P30" i="1"/>
  <c r="N30" i="1"/>
  <c r="L30" i="1"/>
  <c r="L32" i="1"/>
  <c r="L31" i="1"/>
  <c r="J32" i="1"/>
  <c r="J31" i="1"/>
  <c r="J30" i="1"/>
  <c r="A27" i="2"/>
  <c r="A26" i="2"/>
  <c r="A25" i="2"/>
  <c r="A24" i="2"/>
  <c r="A23" i="2"/>
  <c r="A22" i="2"/>
  <c r="A21" i="2"/>
  <c r="A20" i="2"/>
  <c r="A19" i="2"/>
  <c r="A18" i="2"/>
  <c r="BK3" i="1"/>
  <c r="BI3" i="1"/>
  <c r="BG3" i="1"/>
  <c r="BE3" i="1"/>
  <c r="BC3" i="1"/>
  <c r="BA3" i="1"/>
  <c r="AY3" i="1"/>
  <c r="AW3" i="1"/>
  <c r="AU3" i="1"/>
  <c r="AS3" i="1"/>
  <c r="A17" i="2"/>
  <c r="AQ3" i="1" s="1"/>
  <c r="A16" i="2"/>
  <c r="AO3" i="1" s="1"/>
  <c r="A15" i="2"/>
  <c r="AM3" i="1" s="1"/>
  <c r="A14" i="2"/>
  <c r="AK3" i="1" s="1"/>
  <c r="A13" i="2"/>
  <c r="AI3" i="1" s="1"/>
  <c r="A12" i="2"/>
  <c r="AG3" i="1" s="1"/>
  <c r="A11" i="2"/>
  <c r="AE3" i="1" s="1"/>
  <c r="A10" i="2"/>
  <c r="AC3" i="1" s="1"/>
  <c r="A9" i="2"/>
  <c r="AA3" i="1" s="1"/>
  <c r="A8" i="2"/>
  <c r="Y3" i="1" s="1"/>
  <c r="A7" i="2"/>
  <c r="W3" i="1" s="1"/>
  <c r="A6" i="2"/>
  <c r="U3" i="1" s="1"/>
  <c r="A5" i="2"/>
  <c r="S3" i="1" s="1"/>
  <c r="A4" i="2"/>
  <c r="Q3" i="1" s="1"/>
  <c r="A3" i="2"/>
  <c r="O3" i="1" s="1"/>
  <c r="A2" i="2"/>
  <c r="M3" i="1" s="1"/>
  <c r="A1" i="2"/>
  <c r="K3" i="1" s="1"/>
  <c r="J33" i="1" l="1"/>
  <c r="BN37" i="1" l="1"/>
  <c r="BN36" i="1"/>
  <c r="BN35" i="1"/>
  <c r="BN34" i="1"/>
  <c r="BN33" i="1"/>
  <c r="BN28" i="1"/>
  <c r="BN27" i="1"/>
  <c r="BN24" i="1"/>
  <c r="BN23" i="1"/>
  <c r="BN21" i="1"/>
  <c r="BN20" i="1"/>
  <c r="BN19" i="1"/>
  <c r="BN18" i="1"/>
  <c r="BN17" i="1"/>
  <c r="BN16" i="1"/>
  <c r="BN15" i="1"/>
  <c r="BN14" i="1"/>
  <c r="BN13" i="1"/>
  <c r="BN12" i="1"/>
  <c r="BN11" i="1"/>
  <c r="BN10" i="1"/>
  <c r="BN9" i="1"/>
  <c r="BN8" i="1"/>
  <c r="BN7" i="1"/>
  <c r="BN6" i="1"/>
  <c r="BN5" i="1"/>
  <c r="BL37" i="1"/>
  <c r="BL36" i="1"/>
  <c r="BL35" i="1"/>
  <c r="BL34" i="1"/>
  <c r="BL33" i="1"/>
  <c r="BL28" i="1"/>
  <c r="BL27" i="1"/>
  <c r="BL24" i="1"/>
  <c r="BL23" i="1"/>
  <c r="BL21" i="1"/>
  <c r="BL20" i="1"/>
  <c r="BL19" i="1"/>
  <c r="BL18" i="1"/>
  <c r="BL17" i="1"/>
  <c r="BL16" i="1"/>
  <c r="BL15" i="1"/>
  <c r="BL14" i="1"/>
  <c r="BL13" i="1"/>
  <c r="BL12" i="1"/>
  <c r="BL11" i="1"/>
  <c r="BL10" i="1"/>
  <c r="BL9" i="1"/>
  <c r="BL8" i="1"/>
  <c r="BL7" i="1"/>
  <c r="BL6" i="1"/>
  <c r="BL5" i="1"/>
  <c r="BJ37" i="1"/>
  <c r="BJ36" i="1"/>
  <c r="BJ35" i="1"/>
  <c r="BJ34" i="1"/>
  <c r="BJ33" i="1"/>
  <c r="BJ28" i="1"/>
  <c r="BJ27" i="1"/>
  <c r="BJ24" i="1"/>
  <c r="BJ23" i="1"/>
  <c r="BJ21" i="1"/>
  <c r="BJ20" i="1"/>
  <c r="BJ19" i="1"/>
  <c r="BJ18" i="1"/>
  <c r="BJ17" i="1"/>
  <c r="BJ16" i="1"/>
  <c r="BJ15" i="1"/>
  <c r="BJ14" i="1"/>
  <c r="BJ13" i="1"/>
  <c r="BJ12" i="1"/>
  <c r="BJ11" i="1"/>
  <c r="BJ10" i="1"/>
  <c r="BJ9" i="1"/>
  <c r="BJ8" i="1"/>
  <c r="BJ7" i="1"/>
  <c r="BJ6" i="1"/>
  <c r="BJ5" i="1"/>
  <c r="BH37" i="1"/>
  <c r="BH36" i="1"/>
  <c r="BH35" i="1"/>
  <c r="BH34" i="1"/>
  <c r="BH33" i="1"/>
  <c r="BH28" i="1"/>
  <c r="BH27" i="1"/>
  <c r="BH24" i="1"/>
  <c r="BH23" i="1"/>
  <c r="BH21" i="1"/>
  <c r="BH20" i="1"/>
  <c r="BH19" i="1"/>
  <c r="BH18" i="1"/>
  <c r="BH17" i="1"/>
  <c r="BH16" i="1"/>
  <c r="BH15" i="1"/>
  <c r="BH14" i="1"/>
  <c r="BH13" i="1"/>
  <c r="BH12" i="1"/>
  <c r="BH11" i="1"/>
  <c r="BH10" i="1"/>
  <c r="BH9" i="1"/>
  <c r="BH8" i="1"/>
  <c r="BH7" i="1"/>
  <c r="BH6" i="1"/>
  <c r="BH5" i="1"/>
  <c r="BF37" i="1"/>
  <c r="BF36" i="1"/>
  <c r="BF35" i="1"/>
  <c r="BF34" i="1"/>
  <c r="BF33" i="1"/>
  <c r="BF28" i="1"/>
  <c r="BF27" i="1"/>
  <c r="BF24" i="1"/>
  <c r="BF23" i="1"/>
  <c r="BF21" i="1"/>
  <c r="BF20" i="1"/>
  <c r="BF19" i="1"/>
  <c r="BF18" i="1"/>
  <c r="BF17" i="1"/>
  <c r="BF16" i="1"/>
  <c r="BF15" i="1"/>
  <c r="BF14" i="1"/>
  <c r="BF13" i="1"/>
  <c r="BF12" i="1"/>
  <c r="BF11" i="1"/>
  <c r="BF10" i="1"/>
  <c r="BF9" i="1"/>
  <c r="BF8" i="1"/>
  <c r="BF7" i="1"/>
  <c r="BF6" i="1"/>
  <c r="BF5" i="1"/>
  <c r="BD37" i="1"/>
  <c r="BD36" i="1"/>
  <c r="BD35" i="1"/>
  <c r="BD34" i="1"/>
  <c r="BD33" i="1"/>
  <c r="BD28" i="1"/>
  <c r="BD27" i="1"/>
  <c r="BD24" i="1"/>
  <c r="BD23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D5" i="1"/>
  <c r="BB37" i="1"/>
  <c r="BB36" i="1"/>
  <c r="BB35" i="1"/>
  <c r="BB34" i="1"/>
  <c r="BB33" i="1"/>
  <c r="BB28" i="1"/>
  <c r="BB27" i="1"/>
  <c r="BB24" i="1"/>
  <c r="BB23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B6" i="1"/>
  <c r="BB5" i="1"/>
  <c r="AZ37" i="1"/>
  <c r="AZ36" i="1"/>
  <c r="AZ35" i="1"/>
  <c r="AZ34" i="1"/>
  <c r="AZ33" i="1"/>
  <c r="AZ28" i="1"/>
  <c r="AZ27" i="1"/>
  <c r="AZ24" i="1"/>
  <c r="AZ23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9" i="1"/>
  <c r="AZ8" i="1"/>
  <c r="AZ7" i="1"/>
  <c r="AZ6" i="1"/>
  <c r="AZ5" i="1"/>
  <c r="AX37" i="1"/>
  <c r="AX36" i="1"/>
  <c r="AX35" i="1"/>
  <c r="AX34" i="1"/>
  <c r="AX33" i="1"/>
  <c r="AX28" i="1"/>
  <c r="AX27" i="1"/>
  <c r="AX24" i="1"/>
  <c r="AX23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X5" i="1"/>
  <c r="AV37" i="1"/>
  <c r="AV36" i="1"/>
  <c r="AV35" i="1"/>
  <c r="AV34" i="1"/>
  <c r="AV33" i="1"/>
  <c r="AV28" i="1"/>
  <c r="AV27" i="1"/>
  <c r="AV24" i="1"/>
  <c r="AV23" i="1"/>
  <c r="AV21" i="1"/>
  <c r="AV20" i="1"/>
  <c r="AV19" i="1"/>
  <c r="AV18" i="1"/>
  <c r="AV17" i="1"/>
  <c r="AV16" i="1"/>
  <c r="AV15" i="1"/>
  <c r="AV14" i="1"/>
  <c r="AV13" i="1"/>
  <c r="AV12" i="1"/>
  <c r="AV11" i="1"/>
  <c r="AV10" i="1"/>
  <c r="AV9" i="1"/>
  <c r="AV8" i="1"/>
  <c r="AV7" i="1"/>
  <c r="AV6" i="1"/>
  <c r="AV5" i="1"/>
  <c r="AT37" i="1"/>
  <c r="AT36" i="1"/>
  <c r="AT35" i="1"/>
  <c r="AT34" i="1"/>
  <c r="AT33" i="1"/>
  <c r="AT28" i="1"/>
  <c r="AT27" i="1"/>
  <c r="AT24" i="1"/>
  <c r="AT23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T5" i="1"/>
  <c r="AR37" i="1"/>
  <c r="AR36" i="1"/>
  <c r="AR35" i="1"/>
  <c r="AR34" i="1"/>
  <c r="AR33" i="1"/>
  <c r="AR28" i="1"/>
  <c r="AR27" i="1"/>
  <c r="AR24" i="1"/>
  <c r="AR23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R5" i="1"/>
  <c r="AP37" i="1"/>
  <c r="AP36" i="1"/>
  <c r="AP35" i="1"/>
  <c r="AP34" i="1"/>
  <c r="AP38" i="1" s="1"/>
  <c r="AP33" i="1"/>
  <c r="AP28" i="1"/>
  <c r="AP27" i="1"/>
  <c r="AP24" i="1"/>
  <c r="AP23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N37" i="1"/>
  <c r="AN36" i="1"/>
  <c r="AN35" i="1"/>
  <c r="AN34" i="1"/>
  <c r="AN33" i="1"/>
  <c r="AN28" i="1"/>
  <c r="AN27" i="1"/>
  <c r="AN24" i="1"/>
  <c r="AN23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N6" i="1"/>
  <c r="AN5" i="1"/>
  <c r="AL37" i="1"/>
  <c r="AL36" i="1"/>
  <c r="AL35" i="1"/>
  <c r="AL34" i="1"/>
  <c r="AL38" i="1" s="1"/>
  <c r="AL33" i="1"/>
  <c r="AL28" i="1"/>
  <c r="AL27" i="1"/>
  <c r="AL24" i="1"/>
  <c r="AL23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J37" i="1"/>
  <c r="AJ36" i="1"/>
  <c r="AJ35" i="1"/>
  <c r="AJ34" i="1"/>
  <c r="AJ33" i="1"/>
  <c r="AJ28" i="1"/>
  <c r="AJ27" i="1"/>
  <c r="AJ24" i="1"/>
  <c r="AJ23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H37" i="1"/>
  <c r="AH36" i="1"/>
  <c r="AH35" i="1"/>
  <c r="AH34" i="1"/>
  <c r="AH33" i="1"/>
  <c r="AH28" i="1"/>
  <c r="AH27" i="1"/>
  <c r="AH24" i="1"/>
  <c r="AH23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F37" i="1"/>
  <c r="AF36" i="1"/>
  <c r="AF35" i="1"/>
  <c r="AF34" i="1"/>
  <c r="AF33" i="1"/>
  <c r="AF28" i="1"/>
  <c r="AF27" i="1"/>
  <c r="AF24" i="1"/>
  <c r="AF23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D37" i="1"/>
  <c r="AD36" i="1"/>
  <c r="AD35" i="1"/>
  <c r="AD34" i="1"/>
  <c r="AD33" i="1"/>
  <c r="AD28" i="1"/>
  <c r="AD27" i="1"/>
  <c r="AD24" i="1"/>
  <c r="AD23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B37" i="1"/>
  <c r="AB36" i="1"/>
  <c r="AB35" i="1"/>
  <c r="AB34" i="1"/>
  <c r="AB33" i="1"/>
  <c r="AB28" i="1"/>
  <c r="AB27" i="1"/>
  <c r="AB24" i="1"/>
  <c r="AB23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Z37" i="1"/>
  <c r="Z36" i="1"/>
  <c r="Z35" i="1"/>
  <c r="Z34" i="1"/>
  <c r="Z33" i="1"/>
  <c r="Z28" i="1"/>
  <c r="Z27" i="1"/>
  <c r="Z24" i="1"/>
  <c r="Z23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X37" i="1"/>
  <c r="X36" i="1"/>
  <c r="X35" i="1"/>
  <c r="X34" i="1"/>
  <c r="X33" i="1"/>
  <c r="X28" i="1"/>
  <c r="X27" i="1"/>
  <c r="X24" i="1"/>
  <c r="X23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V37" i="1"/>
  <c r="V36" i="1"/>
  <c r="V35" i="1"/>
  <c r="V34" i="1"/>
  <c r="V33" i="1"/>
  <c r="V28" i="1"/>
  <c r="V27" i="1"/>
  <c r="V24" i="1"/>
  <c r="V23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T37" i="1"/>
  <c r="T36" i="1"/>
  <c r="T35" i="1"/>
  <c r="T34" i="1"/>
  <c r="T33" i="1"/>
  <c r="T28" i="1"/>
  <c r="T27" i="1"/>
  <c r="T24" i="1"/>
  <c r="T23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R37" i="1"/>
  <c r="R36" i="1"/>
  <c r="R35" i="1"/>
  <c r="R34" i="1"/>
  <c r="R33" i="1"/>
  <c r="R28" i="1"/>
  <c r="R27" i="1"/>
  <c r="R24" i="1"/>
  <c r="R23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P37" i="1"/>
  <c r="P36" i="1"/>
  <c r="P35" i="1"/>
  <c r="P34" i="1"/>
  <c r="P33" i="1"/>
  <c r="P28" i="1"/>
  <c r="P27" i="1"/>
  <c r="P24" i="1"/>
  <c r="P23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N37" i="1"/>
  <c r="N36" i="1"/>
  <c r="N35" i="1"/>
  <c r="N34" i="1"/>
  <c r="N33" i="1"/>
  <c r="N28" i="1"/>
  <c r="N27" i="1"/>
  <c r="N24" i="1"/>
  <c r="N23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L24" i="1"/>
  <c r="L23" i="1"/>
  <c r="L21" i="1"/>
  <c r="L20" i="1"/>
  <c r="L19" i="1"/>
  <c r="L18" i="1"/>
  <c r="L16" i="1"/>
  <c r="L15" i="1"/>
  <c r="L13" i="1"/>
  <c r="L17" i="1"/>
  <c r="L14" i="1"/>
  <c r="L12" i="1"/>
  <c r="L11" i="1"/>
  <c r="L10" i="1"/>
  <c r="L9" i="1"/>
  <c r="L8" i="1"/>
  <c r="L7" i="1"/>
  <c r="L6" i="1"/>
  <c r="L5" i="1"/>
  <c r="H26" i="1"/>
  <c r="H22" i="1"/>
  <c r="I30" i="1"/>
  <c r="I20" i="1"/>
  <c r="J20" i="1"/>
  <c r="L33" i="1"/>
  <c r="J36" i="1"/>
  <c r="I36" i="1"/>
  <c r="I10" i="1"/>
  <c r="J10" i="1"/>
  <c r="I11" i="1"/>
  <c r="J11" i="1"/>
  <c r="I12" i="1"/>
  <c r="J12" i="1"/>
  <c r="I14" i="1"/>
  <c r="J14" i="1"/>
  <c r="I17" i="1"/>
  <c r="J17" i="1"/>
  <c r="I13" i="1"/>
  <c r="J13" i="1"/>
  <c r="I15" i="1"/>
  <c r="J15" i="1"/>
  <c r="I16" i="1"/>
  <c r="J16" i="1"/>
  <c r="I18" i="1"/>
  <c r="J18" i="1"/>
  <c r="I19" i="1"/>
  <c r="J19" i="1"/>
  <c r="I21" i="1"/>
  <c r="J21" i="1"/>
  <c r="I22" i="1"/>
  <c r="I23" i="1"/>
  <c r="J23" i="1"/>
  <c r="I24" i="1"/>
  <c r="J24" i="1"/>
  <c r="D38" i="1"/>
  <c r="D33" i="1"/>
  <c r="BD38" i="1" l="1"/>
  <c r="BH38" i="1"/>
  <c r="BL38" i="1"/>
  <c r="AT38" i="1"/>
  <c r="AX38" i="1"/>
  <c r="BB38" i="1"/>
  <c r="BF38" i="1"/>
  <c r="BJ38" i="1"/>
  <c r="BN38" i="1"/>
  <c r="P38" i="1"/>
  <c r="R38" i="1"/>
  <c r="T38" i="1"/>
  <c r="V38" i="1"/>
  <c r="X38" i="1"/>
  <c r="AH38" i="1"/>
  <c r="R22" i="1"/>
  <c r="R25" i="1" s="1"/>
  <c r="J22" i="1"/>
  <c r="AR38" i="1"/>
  <c r="BN26" i="1"/>
  <c r="BN29" i="1" s="1"/>
  <c r="AZ26" i="1"/>
  <c r="AX26" i="1"/>
  <c r="AX29" i="1" s="1"/>
  <c r="AR26" i="1"/>
  <c r="AP26" i="1"/>
  <c r="AP29" i="1" s="1"/>
  <c r="AN26" i="1"/>
  <c r="AN29" i="1" s="1"/>
  <c r="AL26" i="1"/>
  <c r="AL29" i="1" s="1"/>
  <c r="AJ26" i="1"/>
  <c r="AJ29" i="1" s="1"/>
  <c r="AH26" i="1"/>
  <c r="AH29" i="1" s="1"/>
  <c r="AF26" i="1"/>
  <c r="AF29" i="1" s="1"/>
  <c r="BL26" i="1"/>
  <c r="BJ26" i="1"/>
  <c r="BJ29" i="1" s="1"/>
  <c r="BH26" i="1"/>
  <c r="BH29" i="1" s="1"/>
  <c r="BF26" i="1"/>
  <c r="BD26" i="1"/>
  <c r="BD29" i="1" s="1"/>
  <c r="BB26" i="1"/>
  <c r="BB29" i="1" s="1"/>
  <c r="AV26" i="1"/>
  <c r="AV29" i="1" s="1"/>
  <c r="AT26" i="1"/>
  <c r="AT29" i="1" s="1"/>
  <c r="N22" i="1"/>
  <c r="P22" i="1"/>
  <c r="T26" i="1"/>
  <c r="T29" i="1" s="1"/>
  <c r="V26" i="1"/>
  <c r="V29" i="1" s="1"/>
  <c r="X26" i="1"/>
  <c r="X29" i="1" s="1"/>
  <c r="Z26" i="1"/>
  <c r="Z29" i="1" s="1"/>
  <c r="AB26" i="1"/>
  <c r="AB29" i="1" s="1"/>
  <c r="AD26" i="1"/>
  <c r="AD29" i="1" s="1"/>
  <c r="AD38" i="1"/>
  <c r="BN22" i="1"/>
  <c r="BN25" i="1" s="1"/>
  <c r="BL22" i="1"/>
  <c r="BJ22" i="1"/>
  <c r="BH22" i="1"/>
  <c r="BF22" i="1"/>
  <c r="BD22" i="1"/>
  <c r="BD25" i="1" s="1"/>
  <c r="BB22" i="1"/>
  <c r="BB25" i="1" s="1"/>
  <c r="AV22" i="1"/>
  <c r="AT22" i="1"/>
  <c r="AZ22" i="1"/>
  <c r="AX22" i="1"/>
  <c r="AX25" i="1" s="1"/>
  <c r="AX39" i="1" s="1"/>
  <c r="AR22" i="1"/>
  <c r="AP22" i="1"/>
  <c r="AN22" i="1"/>
  <c r="AL22" i="1"/>
  <c r="AJ22" i="1"/>
  <c r="AH22" i="1"/>
  <c r="AF22" i="1"/>
  <c r="N26" i="1"/>
  <c r="N29" i="1" s="1"/>
  <c r="P26" i="1"/>
  <c r="P29" i="1" s="1"/>
  <c r="R26" i="1"/>
  <c r="R29" i="1" s="1"/>
  <c r="T22" i="1"/>
  <c r="V22" i="1"/>
  <c r="V25" i="1" s="1"/>
  <c r="V39" i="1" s="1"/>
  <c r="X22" i="1"/>
  <c r="Z22" i="1"/>
  <c r="Z25" i="1" s="1"/>
  <c r="AB22" i="1"/>
  <c r="AD22" i="1"/>
  <c r="AD25" i="1" s="1"/>
  <c r="AR29" i="1"/>
  <c r="AV38" i="1"/>
  <c r="AZ29" i="1"/>
  <c r="AZ38" i="1"/>
  <c r="BF29" i="1"/>
  <c r="Z38" i="1"/>
  <c r="N38" i="1"/>
  <c r="BL29" i="1"/>
  <c r="AF38" i="1"/>
  <c r="AN38" i="1"/>
  <c r="AB38" i="1"/>
  <c r="AJ38" i="1"/>
  <c r="AV25" i="1"/>
  <c r="N25" i="1"/>
  <c r="AJ25" i="1"/>
  <c r="AP25" i="1"/>
  <c r="AP39" i="1" s="1"/>
  <c r="BH25" i="1"/>
  <c r="BH39" i="1" s="1"/>
  <c r="L22" i="1"/>
  <c r="I9" i="1"/>
  <c r="J9" i="1"/>
  <c r="L34" i="1"/>
  <c r="L35" i="1"/>
  <c r="L36" i="1"/>
  <c r="L37" i="1"/>
  <c r="L27" i="1"/>
  <c r="L28" i="1"/>
  <c r="I28" i="1"/>
  <c r="J28" i="1"/>
  <c r="J27" i="1"/>
  <c r="I27" i="1"/>
  <c r="I26" i="1"/>
  <c r="I7" i="1"/>
  <c r="J7" i="1"/>
  <c r="J6" i="1"/>
  <c r="J34" i="1"/>
  <c r="J35" i="1"/>
  <c r="J37" i="1"/>
  <c r="AD39" i="1" l="1"/>
  <c r="BD39" i="1"/>
  <c r="BN39" i="1"/>
  <c r="AV39" i="1"/>
  <c r="Z39" i="1"/>
  <c r="R39" i="1"/>
  <c r="BB39" i="1"/>
  <c r="BL25" i="1"/>
  <c r="BL39" i="1" s="1"/>
  <c r="BJ25" i="1"/>
  <c r="BJ39" i="1" s="1"/>
  <c r="AZ25" i="1"/>
  <c r="AZ39" i="1" s="1"/>
  <c r="AT25" i="1"/>
  <c r="AT39" i="1" s="1"/>
  <c r="AR25" i="1"/>
  <c r="AR39" i="1" s="1"/>
  <c r="AN25" i="1"/>
  <c r="AN39" i="1" s="1"/>
  <c r="AL25" i="1"/>
  <c r="AL39" i="1" s="1"/>
  <c r="BF25" i="1"/>
  <c r="BF39" i="1" s="1"/>
  <c r="P25" i="1"/>
  <c r="P39" i="1" s="1"/>
  <c r="N39" i="1"/>
  <c r="AJ39" i="1"/>
  <c r="AH25" i="1"/>
  <c r="AH39" i="1" s="1"/>
  <c r="AB25" i="1"/>
  <c r="AB39" i="1" s="1"/>
  <c r="X25" i="1"/>
  <c r="X39" i="1" s="1"/>
  <c r="T25" i="1"/>
  <c r="T39" i="1" s="1"/>
  <c r="AF25" i="1"/>
  <c r="AF39" i="1" s="1"/>
  <c r="L38" i="1"/>
  <c r="J38" i="1"/>
  <c r="F25" i="1"/>
  <c r="I8" i="1"/>
  <c r="J8" i="1"/>
  <c r="Q25" i="1"/>
  <c r="S25" i="1"/>
  <c r="U25" i="1"/>
  <c r="W25" i="1"/>
  <c r="Y25" i="1"/>
  <c r="AA25" i="1"/>
  <c r="I6" i="1"/>
  <c r="J26" i="1" l="1"/>
  <c r="J29" i="1" s="1"/>
  <c r="J5" i="1"/>
  <c r="J25" i="1" l="1"/>
  <c r="J39" i="1" s="1"/>
  <c r="H38" i="1"/>
  <c r="H29" i="1"/>
  <c r="H25" i="1"/>
  <c r="F38" i="1"/>
  <c r="F29" i="1"/>
  <c r="D29" i="1"/>
  <c r="D25" i="1"/>
  <c r="L26" i="1"/>
  <c r="D39" i="1" l="1"/>
  <c r="L29" i="1"/>
  <c r="H39" i="1"/>
  <c r="F39" i="1"/>
  <c r="I29" i="1"/>
  <c r="I31" i="1"/>
  <c r="I34" i="1"/>
  <c r="I32" i="1"/>
  <c r="I35" i="1"/>
  <c r="I37" i="1"/>
  <c r="I5" i="1"/>
  <c r="I33" i="1" l="1"/>
  <c r="L25" i="1"/>
  <c r="I25" i="1"/>
  <c r="BP28" i="1" l="1"/>
  <c r="BR28" i="1" s="1"/>
  <c r="L39" i="1"/>
  <c r="BO8" i="1"/>
  <c r="BQ8" i="1" s="1"/>
  <c r="BP7" i="1"/>
  <c r="BR7" i="1" s="1"/>
  <c r="BO7" i="1"/>
  <c r="BQ7" i="1" s="1"/>
  <c r="BP6" i="1"/>
  <c r="BR6" i="1" s="1"/>
  <c r="BP9" i="1"/>
  <c r="BR9" i="1" s="1"/>
  <c r="BP5" i="1"/>
  <c r="BR5" i="1" s="1"/>
  <c r="BO5" i="1" l="1"/>
  <c r="BQ5" i="1" s="1"/>
  <c r="BP8" i="1"/>
  <c r="BR8" i="1" s="1"/>
  <c r="BO9" i="1"/>
  <c r="BQ9" i="1" s="1"/>
  <c r="BO6" i="1"/>
  <c r="BQ6" i="1" s="1"/>
  <c r="BP34" i="1"/>
  <c r="BO35" i="1"/>
  <c r="BQ35" i="1" s="1"/>
  <c r="BO27" i="1"/>
  <c r="BQ27" i="1" s="1"/>
  <c r="BP27" i="1"/>
  <c r="BR27" i="1" s="1"/>
  <c r="BP36" i="1"/>
  <c r="BR36" i="1" s="1"/>
  <c r="BP32" i="1"/>
  <c r="BR32" i="1" s="1"/>
  <c r="BO31" i="1"/>
  <c r="BQ31" i="1" s="1"/>
  <c r="BO32" i="1"/>
  <c r="BQ32" i="1" s="1"/>
  <c r="BO36" i="1"/>
  <c r="BQ36" i="1" s="1"/>
  <c r="BO28" i="1"/>
  <c r="BQ28" i="1" s="1"/>
  <c r="BP31" i="1"/>
  <c r="BR31" i="1" s="1"/>
  <c r="BP14" i="1"/>
  <c r="BR14" i="1" s="1"/>
  <c r="BO11" i="1"/>
  <c r="BQ11" i="1" s="1"/>
  <c r="BO16" i="1"/>
  <c r="BQ16" i="1" s="1"/>
  <c r="BP11" i="1"/>
  <c r="BR11" i="1" s="1"/>
  <c r="BO14" i="1"/>
  <c r="BQ14" i="1" s="1"/>
  <c r="BP13" i="1"/>
  <c r="BR13" i="1" s="1"/>
  <c r="BP16" i="1"/>
  <c r="BR16" i="1" s="1"/>
  <c r="BP30" i="1"/>
  <c r="BO23" i="1"/>
  <c r="BQ23" i="1" s="1"/>
  <c r="BP24" i="1"/>
  <c r="BR24" i="1" s="1"/>
  <c r="BO17" i="1"/>
  <c r="BQ17" i="1" s="1"/>
  <c r="BO18" i="1"/>
  <c r="BQ18" i="1" s="1"/>
  <c r="BO20" i="1"/>
  <c r="BQ20" i="1" s="1"/>
  <c r="BP20" i="1"/>
  <c r="BR20" i="1" s="1"/>
  <c r="BO21" i="1"/>
  <c r="BQ21" i="1" s="1"/>
  <c r="BP37" i="1"/>
  <c r="BR37" i="1" s="1"/>
  <c r="BO34" i="1"/>
  <c r="BQ34" i="1" s="1"/>
  <c r="BO37" i="1"/>
  <c r="BQ37" i="1" s="1"/>
  <c r="BP26" i="1"/>
  <c r="BP35" i="1"/>
  <c r="BR35" i="1" s="1"/>
  <c r="BO26" i="1"/>
  <c r="BQ26" i="1" s="1"/>
  <c r="BO12" i="1"/>
  <c r="BQ12" i="1" s="1"/>
  <c r="BO13" i="1"/>
  <c r="BQ13" i="1" s="1"/>
  <c r="BP10" i="1"/>
  <c r="BR10" i="1" s="1"/>
  <c r="BO10" i="1"/>
  <c r="BQ10" i="1" s="1"/>
  <c r="BP17" i="1"/>
  <c r="BR17" i="1" s="1"/>
  <c r="BO15" i="1"/>
  <c r="BQ15" i="1" s="1"/>
  <c r="BP18" i="1"/>
  <c r="BR18" i="1" s="1"/>
  <c r="BO22" i="1"/>
  <c r="BQ22" i="1" s="1"/>
  <c r="BP21" i="1"/>
  <c r="BR21" i="1" s="1"/>
  <c r="BP12" i="1"/>
  <c r="BR12" i="1" s="1"/>
  <c r="BP15" i="1"/>
  <c r="BR15" i="1" s="1"/>
  <c r="BP22" i="1"/>
  <c r="BR22" i="1" s="1"/>
  <c r="BP23" i="1"/>
  <c r="BR23" i="1" s="1"/>
  <c r="BO19" i="1"/>
  <c r="BQ19" i="1" s="1"/>
  <c r="BO30" i="1"/>
  <c r="BQ30" i="1" s="1"/>
  <c r="BP19" i="1"/>
  <c r="BR19" i="1" s="1"/>
  <c r="BO24" i="1"/>
  <c r="BQ24" i="1" s="1"/>
  <c r="BR25" i="1" l="1"/>
  <c r="BP25" i="1"/>
  <c r="BT25" i="1" s="1"/>
  <c r="BR30" i="1"/>
  <c r="BR33" i="1" s="1"/>
  <c r="BP33" i="1"/>
  <c r="BT33" i="1" s="1"/>
  <c r="BP29" i="1"/>
  <c r="BT29" i="1" s="1"/>
  <c r="BR26" i="1"/>
  <c r="BR29" i="1" s="1"/>
  <c r="BP38" i="1"/>
  <c r="BR34" i="1"/>
  <c r="BR38" i="1" s="1"/>
  <c r="BO39" i="1"/>
  <c r="BP39" i="1" l="1"/>
  <c r="BT39" i="1" s="1"/>
  <c r="BR39" i="1"/>
</calcChain>
</file>

<file path=xl/sharedStrings.xml><?xml version="1.0" encoding="utf-8"?>
<sst xmlns="http://schemas.openxmlformats.org/spreadsheetml/2006/main" count="139" uniqueCount="45">
  <si>
    <t>Счет / Склад / Номенклатура</t>
  </si>
  <si>
    <t>Амортизатор задней кабины</t>
  </si>
  <si>
    <t>Амортизатор переднего моста</t>
  </si>
  <si>
    <t>Амортизатор передней кабины</t>
  </si>
  <si>
    <t>Аппаратура №612600081236</t>
  </si>
  <si>
    <t>Хомут турбонадува</t>
  </si>
  <si>
    <t>Шланг повышенный -пониженный</t>
  </si>
  <si>
    <t>Шланг электрический</t>
  </si>
  <si>
    <t>Шпилька турбонадув</t>
  </si>
  <si>
    <t>Штангер</t>
  </si>
  <si>
    <t>Щиток прибор</t>
  </si>
  <si>
    <t>Энергоаккумулятор</t>
  </si>
  <si>
    <t>Диск от болгарки</t>
  </si>
  <si>
    <t>Доски</t>
  </si>
  <si>
    <t>Автошина</t>
  </si>
  <si>
    <t>Веники</t>
  </si>
  <si>
    <t>Штыковые лопаты</t>
  </si>
  <si>
    <t>10820 - ИТОГО:</t>
  </si>
  <si>
    <t>10830 - ИТОГО:</t>
  </si>
  <si>
    <t>Склад Назарова Б. - ВСЕГО:</t>
  </si>
  <si>
    <t>кол-во</t>
  </si>
  <si>
    <t>сумма</t>
  </si>
  <si>
    <t>Всего
ПРИХОД</t>
  </si>
  <si>
    <t>Всего
РАСХОД</t>
  </si>
  <si>
    <t>Электрод</t>
  </si>
  <si>
    <t>Согл. Акта</t>
  </si>
  <si>
    <t>Шланг д. 10(топливный)</t>
  </si>
  <si>
    <t>Антигель</t>
  </si>
  <si>
    <t>Шланг высокого давления(шланг рулевой)</t>
  </si>
  <si>
    <t>Шланг тормоза</t>
  </si>
  <si>
    <t>Шланг домкрата кабины</t>
  </si>
  <si>
    <t>10850 Итого</t>
  </si>
  <si>
    <t>10860 - ИТОГО:</t>
  </si>
  <si>
    <t>Чайник электрический</t>
  </si>
  <si>
    <t>Шкворня</t>
  </si>
  <si>
    <t>Шланг радиатора (компл.)</t>
  </si>
  <si>
    <t>Водопомпа</t>
  </si>
  <si>
    <t>Генератор</t>
  </si>
  <si>
    <t>Остатки и обороты по ТМЗ с 10.08.2012 по 31.08.2012</t>
  </si>
  <si>
    <t xml:space="preserve">Прих.согл. Акта </t>
  </si>
  <si>
    <t>Прих.согл. А/О</t>
  </si>
  <si>
    <t>Р а с х о д</t>
  </si>
  <si>
    <t>П р и х о д</t>
  </si>
  <si>
    <t>ОСТАТОК на конец</t>
  </si>
  <si>
    <t>Остаток на начало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</si>
</sst>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8"/>
      <color theme="0" tint="-0.34998626667073579"/>
      <name val="Arial"/>
      <family val="2"/>
      <charset val="204"/>
    </font>
    <font>
      <b/>
      <sz val="9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8.5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/>
    </xf>
    <xf numFmtId="0" fontId="2" fillId="0" borderId="0" xfId="0" applyFont="1" applyAlignment="1"/>
    <xf numFmtId="4" fontId="1" fillId="0" borderId="0" xfId="0" applyNumberFormat="1" applyFont="1" applyBorder="1" applyAlignment="1">
      <alignment horizontal="right"/>
    </xf>
    <xf numFmtId="2" fontId="0" fillId="0" borderId="0" xfId="0" applyNumberFormat="1" applyBorder="1" applyAlignment="1">
      <alignment horizontal="left"/>
    </xf>
    <xf numFmtId="4" fontId="1" fillId="4" borderId="10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right" vertical="center"/>
    </xf>
    <xf numFmtId="4" fontId="0" fillId="0" borderId="0" xfId="0" applyNumberForma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2" fontId="0" fillId="0" borderId="0" xfId="0" applyNumberFormat="1" applyFill="1" applyBorder="1" applyAlignment="1">
      <alignment horizontal="right" vertical="center" wrapText="1"/>
    </xf>
    <xf numFmtId="2" fontId="0" fillId="0" borderId="0" xfId="0" applyNumberForma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 wrapText="1"/>
    </xf>
    <xf numFmtId="4" fontId="3" fillId="4" borderId="7" xfId="0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left" vertical="center" wrapText="1"/>
    </xf>
    <xf numFmtId="4" fontId="3" fillId="4" borderId="18" xfId="0" applyNumberFormat="1" applyFont="1" applyFill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right" vertical="center"/>
    </xf>
    <xf numFmtId="4" fontId="1" fillId="4" borderId="8" xfId="0" applyNumberFormat="1" applyFont="1" applyFill="1" applyBorder="1" applyAlignment="1">
      <alignment horizontal="right" vertical="center"/>
    </xf>
    <xf numFmtId="4" fontId="3" fillId="0" borderId="16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6" xfId="0" applyNumberFormat="1" applyFont="1" applyFill="1" applyBorder="1" applyAlignment="1">
      <alignment horizontal="right" vertical="center"/>
    </xf>
    <xf numFmtId="4" fontId="1" fillId="4" borderId="3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4" fontId="3" fillId="0" borderId="5" xfId="0" applyNumberFormat="1" applyFont="1" applyFill="1" applyBorder="1" applyAlignment="1">
      <alignment horizontal="right" vertical="center" wrapText="1"/>
    </xf>
    <xf numFmtId="4" fontId="3" fillId="0" borderId="6" xfId="0" applyNumberFormat="1" applyFont="1" applyFill="1" applyBorder="1" applyAlignment="1">
      <alignment horizontal="right" vertical="center" wrapText="1"/>
    </xf>
    <xf numFmtId="4" fontId="3" fillId="0" borderId="7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4" fontId="3" fillId="4" borderId="6" xfId="0" applyNumberFormat="1" applyFont="1" applyFill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8" xfId="0" applyNumberFormat="1" applyFont="1" applyBorder="1" applyAlignment="1">
      <alignment horizontal="right" vertical="center"/>
    </xf>
    <xf numFmtId="4" fontId="3" fillId="0" borderId="29" xfId="0" applyNumberFormat="1" applyFont="1" applyBorder="1" applyAlignment="1">
      <alignment horizontal="right" vertical="center"/>
    </xf>
    <xf numFmtId="4" fontId="3" fillId="0" borderId="29" xfId="0" applyNumberFormat="1" applyFont="1" applyFill="1" applyBorder="1" applyAlignment="1">
      <alignment horizontal="right" vertical="center"/>
    </xf>
    <xf numFmtId="4" fontId="1" fillId="4" borderId="8" xfId="0" applyNumberFormat="1" applyFont="1" applyFill="1" applyBorder="1" applyAlignment="1">
      <alignment horizontal="right" vertical="center" wrapText="1"/>
    </xf>
    <xf numFmtId="4" fontId="1" fillId="4" borderId="30" xfId="0" applyNumberFormat="1" applyFont="1" applyFill="1" applyBorder="1" applyAlignment="1">
      <alignment horizontal="right" vertical="center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/>
    </xf>
    <xf numFmtId="4" fontId="3" fillId="4" borderId="17" xfId="0" applyNumberFormat="1" applyFont="1" applyFill="1" applyBorder="1" applyAlignment="1">
      <alignment horizontal="right" vertical="center"/>
    </xf>
    <xf numFmtId="4" fontId="3" fillId="0" borderId="31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16" xfId="0" applyNumberFormat="1" applyFont="1" applyFill="1" applyBorder="1" applyAlignment="1">
      <alignment horizontal="right" vertical="center" wrapText="1"/>
    </xf>
    <xf numFmtId="4" fontId="3" fillId="0" borderId="17" xfId="0" applyNumberFormat="1" applyFont="1" applyFill="1" applyBorder="1" applyAlignment="1">
      <alignment horizontal="right" vertical="center" wrapText="1"/>
    </xf>
    <xf numFmtId="4" fontId="3" fillId="0" borderId="18" xfId="0" applyNumberFormat="1" applyFont="1" applyFill="1" applyBorder="1" applyAlignment="1">
      <alignment horizontal="right" vertical="center"/>
    </xf>
    <xf numFmtId="4" fontId="3" fillId="0" borderId="17" xfId="0" applyNumberFormat="1" applyFont="1" applyFill="1" applyBorder="1" applyAlignment="1">
      <alignment horizontal="right" vertical="center"/>
    </xf>
    <xf numFmtId="4" fontId="1" fillId="4" borderId="19" xfId="0" applyNumberFormat="1" applyFont="1" applyFill="1" applyBorder="1" applyAlignment="1">
      <alignment horizontal="right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right" vertical="center" wrapText="1"/>
    </xf>
    <xf numFmtId="4" fontId="1" fillId="2" borderId="7" xfId="0" applyNumberFormat="1" applyFont="1" applyFill="1" applyBorder="1" applyAlignment="1">
      <alignment horizontal="right" vertical="center"/>
    </xf>
    <xf numFmtId="4" fontId="1" fillId="2" borderId="17" xfId="0" applyNumberFormat="1" applyFont="1" applyFill="1" applyBorder="1" applyAlignment="1">
      <alignment horizontal="right" vertical="center" wrapText="1"/>
    </xf>
    <xf numFmtId="4" fontId="1" fillId="2" borderId="18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/>
    </xf>
    <xf numFmtId="4" fontId="1" fillId="0" borderId="0" xfId="0" applyNumberFormat="1" applyFont="1" applyAlignment="1">
      <alignment horizontal="left"/>
    </xf>
    <xf numFmtId="0" fontId="6" fillId="0" borderId="0" xfId="0" applyFont="1" applyFill="1" applyBorder="1" applyAlignment="1">
      <alignment vertical="center"/>
    </xf>
    <xf numFmtId="0" fontId="1" fillId="6" borderId="27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left" vertical="center"/>
    </xf>
    <xf numFmtId="0" fontId="1" fillId="6" borderId="33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A16" sqref="A16"/>
    </sheetView>
    <sheetView workbookViewId="1"/>
    <sheetView workbookViewId="2"/>
  </sheetViews>
  <sheetFormatPr defaultRowHeight="11.25" x14ac:dyDescent="0.2"/>
  <cols>
    <col min="1" max="1" width="16.33203125" style="40" customWidth="1"/>
  </cols>
  <sheetData>
    <row r="1" spans="1:2" ht="12" customHeight="1" x14ac:dyDescent="0.2">
      <c r="A1" s="41" t="str">
        <f t="shared" ref="A1:A6" si="0">CONCATENATE("а/м ",B1)</f>
        <v>а/м 127</v>
      </c>
      <c r="B1" s="39">
        <v>127</v>
      </c>
    </row>
    <row r="2" spans="1:2" ht="12" customHeight="1" x14ac:dyDescent="0.2">
      <c r="A2" s="41" t="str">
        <f t="shared" si="0"/>
        <v>а/м 128</v>
      </c>
      <c r="B2" s="39">
        <v>128</v>
      </c>
    </row>
    <row r="3" spans="1:2" ht="12" customHeight="1" x14ac:dyDescent="0.2">
      <c r="A3" s="41" t="str">
        <f t="shared" si="0"/>
        <v>а/м 129</v>
      </c>
      <c r="B3" s="39">
        <v>129</v>
      </c>
    </row>
    <row r="4" spans="1:2" ht="12" customHeight="1" x14ac:dyDescent="0.2">
      <c r="A4" s="41" t="str">
        <f t="shared" si="0"/>
        <v>а/м 292</v>
      </c>
      <c r="B4" s="39">
        <v>292</v>
      </c>
    </row>
    <row r="5" spans="1:2" ht="12" customHeight="1" x14ac:dyDescent="0.2">
      <c r="A5" s="41" t="str">
        <f t="shared" si="0"/>
        <v>а/м 296</v>
      </c>
      <c r="B5" s="39">
        <v>296</v>
      </c>
    </row>
    <row r="6" spans="1:2" ht="12" customHeight="1" x14ac:dyDescent="0.2">
      <c r="A6" s="41" t="str">
        <f t="shared" si="0"/>
        <v>а/м 297</v>
      </c>
      <c r="B6" s="39">
        <v>297</v>
      </c>
    </row>
    <row r="7" spans="1:2" ht="12" customHeight="1" x14ac:dyDescent="0.2">
      <c r="A7" s="41" t="str">
        <f t="shared" ref="A7:A17" si="1">CONCATENATE("а/м ",B7)</f>
        <v>а/м 1081</v>
      </c>
      <c r="B7" s="39">
        <v>1081</v>
      </c>
    </row>
    <row r="8" spans="1:2" ht="12" customHeight="1" x14ac:dyDescent="0.2">
      <c r="A8" s="41" t="str">
        <f t="shared" si="1"/>
        <v>а/м 1083</v>
      </c>
      <c r="B8" s="39">
        <v>1083</v>
      </c>
    </row>
    <row r="9" spans="1:2" ht="12" customHeight="1" x14ac:dyDescent="0.2">
      <c r="A9" s="41" t="str">
        <f t="shared" si="1"/>
        <v>а/м 1084</v>
      </c>
      <c r="B9" s="39">
        <v>1084</v>
      </c>
    </row>
    <row r="10" spans="1:2" ht="12" customHeight="1" x14ac:dyDescent="0.2">
      <c r="A10" s="41" t="str">
        <f t="shared" si="1"/>
        <v>а/м 1085</v>
      </c>
      <c r="B10" s="39">
        <v>1085</v>
      </c>
    </row>
    <row r="11" spans="1:2" ht="12" customHeight="1" x14ac:dyDescent="0.2">
      <c r="A11" s="41" t="str">
        <f t="shared" si="1"/>
        <v>а/м 1086</v>
      </c>
      <c r="B11" s="39">
        <v>1086</v>
      </c>
    </row>
    <row r="12" spans="1:2" ht="12" customHeight="1" x14ac:dyDescent="0.2">
      <c r="A12" s="41" t="str">
        <f t="shared" si="1"/>
        <v>а/м 1090</v>
      </c>
      <c r="B12" s="39">
        <v>1090</v>
      </c>
    </row>
    <row r="13" spans="1:2" ht="12" customHeight="1" x14ac:dyDescent="0.2">
      <c r="A13" s="41" t="str">
        <f t="shared" si="1"/>
        <v>а/м 1094</v>
      </c>
      <c r="B13" s="39">
        <v>1094</v>
      </c>
    </row>
    <row r="14" spans="1:2" ht="12" customHeight="1" x14ac:dyDescent="0.2">
      <c r="A14" s="41" t="str">
        <f t="shared" si="1"/>
        <v>а/м 1095</v>
      </c>
      <c r="B14" s="39">
        <v>1095</v>
      </c>
    </row>
    <row r="15" spans="1:2" ht="12" customHeight="1" x14ac:dyDescent="0.2">
      <c r="A15" s="41" t="str">
        <f t="shared" si="1"/>
        <v>а/м 1129</v>
      </c>
      <c r="B15" s="39">
        <v>1129</v>
      </c>
    </row>
    <row r="16" spans="1:2" ht="12" customHeight="1" x14ac:dyDescent="0.2">
      <c r="A16" s="41" t="str">
        <f t="shared" si="1"/>
        <v>а/м 1131</v>
      </c>
      <c r="B16" s="39">
        <v>1131</v>
      </c>
    </row>
    <row r="17" spans="1:2" ht="12" customHeight="1" x14ac:dyDescent="0.2">
      <c r="A17" s="41" t="str">
        <f t="shared" si="1"/>
        <v>а/м 1132</v>
      </c>
      <c r="B17" s="39">
        <v>1132</v>
      </c>
    </row>
    <row r="18" spans="1:2" ht="12" customHeight="1" x14ac:dyDescent="0.2">
      <c r="A18" s="41" t="str">
        <f t="shared" ref="A18:A19" si="2">CONCATENATE("а/м ",B18)</f>
        <v>а/м 3202</v>
      </c>
      <c r="B18" s="39">
        <v>3202</v>
      </c>
    </row>
    <row r="19" spans="1:2" ht="12" customHeight="1" x14ac:dyDescent="0.2">
      <c r="A19" s="41" t="str">
        <f t="shared" si="2"/>
        <v>а/м 3291</v>
      </c>
      <c r="B19" s="39">
        <v>3291</v>
      </c>
    </row>
    <row r="20" spans="1:2" ht="12" customHeight="1" x14ac:dyDescent="0.2">
      <c r="A20" s="41" t="str">
        <f t="shared" ref="A20:A27" si="3">CONCATENATE("а/м ",B20)</f>
        <v>а/м 4553</v>
      </c>
      <c r="B20" s="39">
        <v>4553</v>
      </c>
    </row>
    <row r="21" spans="1:2" ht="12" customHeight="1" x14ac:dyDescent="0.2">
      <c r="A21" s="41" t="str">
        <f t="shared" si="3"/>
        <v>а/м 4556</v>
      </c>
      <c r="B21" s="39">
        <v>4556</v>
      </c>
    </row>
    <row r="22" spans="1:2" ht="12" customHeight="1" x14ac:dyDescent="0.2">
      <c r="A22" s="41" t="str">
        <f t="shared" si="3"/>
        <v xml:space="preserve">а/м </v>
      </c>
      <c r="B22" s="39"/>
    </row>
    <row r="23" spans="1:2" ht="12" customHeight="1" x14ac:dyDescent="0.2">
      <c r="A23" s="41" t="str">
        <f t="shared" si="3"/>
        <v xml:space="preserve">а/м </v>
      </c>
      <c r="B23" s="39"/>
    </row>
    <row r="24" spans="1:2" ht="12" customHeight="1" x14ac:dyDescent="0.2">
      <c r="A24" s="41" t="str">
        <f t="shared" si="3"/>
        <v xml:space="preserve">а/м </v>
      </c>
      <c r="B24" s="39"/>
    </row>
    <row r="25" spans="1:2" ht="12" customHeight="1" x14ac:dyDescent="0.2">
      <c r="A25" s="41" t="str">
        <f t="shared" si="3"/>
        <v xml:space="preserve">а/м </v>
      </c>
      <c r="B25" s="39"/>
    </row>
    <row r="26" spans="1:2" ht="12" customHeight="1" x14ac:dyDescent="0.2">
      <c r="A26" s="41" t="str">
        <f t="shared" si="3"/>
        <v xml:space="preserve">а/м </v>
      </c>
      <c r="B26" s="39"/>
    </row>
    <row r="27" spans="1:2" ht="12" customHeight="1" x14ac:dyDescent="0.2">
      <c r="A27" s="41" t="str">
        <f t="shared" si="3"/>
        <v xml:space="preserve">а/м </v>
      </c>
      <c r="B27" s="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autoPageBreaks="0"/>
  </sheetPr>
  <dimension ref="A1:JD47"/>
  <sheetViews>
    <sheetView showZeros="0" tabSelected="1" topLeftCell="B1" zoomScale="85" zoomScaleNormal="85" zoomScaleSheetLayoutView="85" workbookViewId="0">
      <pane xSplit="3" ySplit="4" topLeftCell="E5" activePane="bottomRight" state="frozenSplit"/>
      <selection activeCell="C41" sqref="C41"/>
      <selection pane="topRight" activeCell="C41" sqref="C41"/>
      <selection pane="bottomLeft" activeCell="C41" sqref="C41"/>
      <selection pane="bottomRight" activeCell="J10" sqref="J10"/>
    </sheetView>
    <sheetView tabSelected="1" topLeftCell="K1" workbookViewId="1"/>
    <sheetView tabSelected="1" topLeftCell="K1" workbookViewId="2"/>
  </sheetViews>
  <sheetFormatPr defaultColWidth="9.33203125" defaultRowHeight="11.45" customHeight="1" outlineLevelRow="1" x14ac:dyDescent="0.2"/>
  <cols>
    <col min="1" max="1" width="4.33203125" style="15" hidden="1" customWidth="1"/>
    <col min="2" max="2" width="40.6640625" style="1" bestFit="1" customWidth="1"/>
    <col min="3" max="3" width="9.1640625" style="1" bestFit="1" customWidth="1"/>
    <col min="4" max="4" width="10.1640625" style="1" bestFit="1" customWidth="1"/>
    <col min="5" max="5" width="7.5" style="1" bestFit="1" customWidth="1"/>
    <col min="6" max="6" width="6.83203125" style="1" bestFit="1" customWidth="1"/>
    <col min="7" max="7" width="7.6640625" style="1" bestFit="1" customWidth="1"/>
    <col min="8" max="8" width="8.1640625" style="1" bestFit="1" customWidth="1"/>
    <col min="9" max="9" width="8.83203125" style="1" customWidth="1"/>
    <col min="10" max="10" width="8.1640625" style="1" customWidth="1"/>
    <col min="11" max="11" width="7.33203125" style="1" customWidth="1"/>
    <col min="12" max="12" width="10.1640625" style="1" customWidth="1"/>
    <col min="13" max="13" width="7.5" style="1" customWidth="1"/>
    <col min="14" max="14" width="6.83203125" style="1" customWidth="1"/>
    <col min="15" max="15" width="7.5" style="1" customWidth="1"/>
    <col min="16" max="16" width="6.83203125" style="1" customWidth="1"/>
    <col min="17" max="17" width="7.5" style="1" customWidth="1"/>
    <col min="18" max="18" width="7.1640625" style="1" customWidth="1"/>
    <col min="19" max="19" width="7.5" style="1" customWidth="1"/>
    <col min="20" max="20" width="7.1640625" style="1" customWidth="1"/>
    <col min="21" max="21" width="7.5" style="1" customWidth="1"/>
    <col min="22" max="22" width="7.1640625" style="1" customWidth="1"/>
    <col min="23" max="23" width="7.5" style="1" customWidth="1"/>
    <col min="24" max="24" width="7.1640625" style="1" customWidth="1"/>
    <col min="25" max="25" width="7.5" style="1" customWidth="1"/>
    <col min="26" max="26" width="7.1640625" style="1" customWidth="1"/>
    <col min="27" max="27" width="7.5" style="1" customWidth="1"/>
    <col min="28" max="28" width="6.83203125" style="1" customWidth="1"/>
    <col min="29" max="29" width="7.5" style="1" customWidth="1"/>
    <col min="30" max="30" width="6.83203125" style="1" customWidth="1"/>
    <col min="31" max="31" width="7.5" style="1" customWidth="1"/>
    <col min="32" max="32" width="7.1640625" style="1" customWidth="1"/>
    <col min="33" max="33" width="7.5" style="1" customWidth="1"/>
    <col min="34" max="34" width="6.83203125" style="1" customWidth="1"/>
    <col min="35" max="35" width="7.5" style="1" customWidth="1"/>
    <col min="36" max="36" width="6.83203125" style="1" customWidth="1"/>
    <col min="37" max="37" width="7.5" style="1" customWidth="1"/>
    <col min="38" max="38" width="6.83203125" style="1" customWidth="1"/>
    <col min="39" max="39" width="7.5" style="1" customWidth="1"/>
    <col min="40" max="40" width="6.83203125" style="1" customWidth="1"/>
    <col min="41" max="41" width="7.5" style="1" customWidth="1"/>
    <col min="42" max="42" width="6.83203125" style="1" customWidth="1"/>
    <col min="43" max="43" width="7.5" style="1" customWidth="1"/>
    <col min="44" max="44" width="6.83203125" style="1" customWidth="1"/>
    <col min="45" max="45" width="7.5" style="1" customWidth="1"/>
    <col min="46" max="46" width="6.83203125" style="1" customWidth="1"/>
    <col min="47" max="47" width="7.5" style="1" customWidth="1"/>
    <col min="48" max="48" width="6.83203125" style="1" customWidth="1"/>
    <col min="49" max="49" width="7.5" style="1" customWidth="1"/>
    <col min="50" max="50" width="6.83203125" style="1" customWidth="1"/>
    <col min="51" max="51" width="7.5" style="1" customWidth="1"/>
    <col min="52" max="52" width="8.1640625" style="1" customWidth="1"/>
    <col min="53" max="53" width="7.5" style="1" customWidth="1"/>
    <col min="54" max="54" width="7.1640625" style="1" customWidth="1"/>
    <col min="55" max="55" width="7.5" style="1" customWidth="1"/>
    <col min="56" max="56" width="6.83203125" style="1" customWidth="1"/>
    <col min="57" max="57" width="7.5" style="1" customWidth="1"/>
    <col min="58" max="58" width="6.83203125" style="1" customWidth="1"/>
    <col min="59" max="59" width="7.5" style="1" customWidth="1"/>
    <col min="60" max="60" width="6.83203125" style="1" customWidth="1"/>
    <col min="61" max="61" width="7.5" style="1" customWidth="1"/>
    <col min="62" max="62" width="6.83203125" style="1" customWidth="1"/>
    <col min="63" max="63" width="7.5" style="1" customWidth="1"/>
    <col min="64" max="64" width="6.83203125" style="1" customWidth="1"/>
    <col min="65" max="65" width="12.33203125" style="1" customWidth="1"/>
    <col min="66" max="66" width="6.83203125" style="1" hidden="1" customWidth="1"/>
    <col min="67" max="67" width="7.83203125" style="1" customWidth="1"/>
    <col min="68" max="68" width="10.1640625" style="1" customWidth="1"/>
    <col min="69" max="69" width="11.6640625" style="2" customWidth="1"/>
    <col min="70" max="70" width="14" style="2" customWidth="1"/>
    <col min="71" max="71" width="13.5" style="16" customWidth="1"/>
    <col min="72" max="72" width="10.83203125" style="16" hidden="1" customWidth="1"/>
    <col min="73" max="96" width="9.33203125" style="16"/>
  </cols>
  <sheetData>
    <row r="1" spans="2:72" ht="17.25" customHeight="1" x14ac:dyDescent="0.25">
      <c r="B1" s="85" t="s">
        <v>38</v>
      </c>
      <c r="C1" s="85"/>
      <c r="D1" s="85"/>
      <c r="E1" s="9"/>
      <c r="F1" s="9"/>
      <c r="G1" s="9"/>
      <c r="H1" s="9"/>
      <c r="I1" s="88" t="s">
        <v>22</v>
      </c>
      <c r="J1" s="8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88" t="s">
        <v>23</v>
      </c>
      <c r="BP1" s="88"/>
      <c r="BQ1" s="20"/>
      <c r="BR1" s="76"/>
      <c r="BS1" s="17"/>
      <c r="BT1" s="17"/>
    </row>
    <row r="2" spans="2:72" ht="12" customHeight="1" x14ac:dyDescent="0.2">
      <c r="B2" s="91" t="s">
        <v>0</v>
      </c>
      <c r="C2" s="94" t="s">
        <v>44</v>
      </c>
      <c r="D2" s="94"/>
      <c r="E2" s="84" t="s">
        <v>42</v>
      </c>
      <c r="F2" s="79"/>
      <c r="G2" s="84" t="s">
        <v>42</v>
      </c>
      <c r="H2" s="79"/>
      <c r="I2" s="89"/>
      <c r="J2" s="89"/>
      <c r="K2" s="84" t="s">
        <v>41</v>
      </c>
      <c r="L2" s="79"/>
      <c r="M2" s="84" t="s">
        <v>41</v>
      </c>
      <c r="N2" s="79"/>
      <c r="O2" s="84" t="s">
        <v>41</v>
      </c>
      <c r="P2" s="79"/>
      <c r="Q2" s="84" t="s">
        <v>41</v>
      </c>
      <c r="R2" s="79"/>
      <c r="S2" s="84" t="s">
        <v>41</v>
      </c>
      <c r="T2" s="79"/>
      <c r="U2" s="84" t="s">
        <v>41</v>
      </c>
      <c r="V2" s="79"/>
      <c r="W2" s="84" t="s">
        <v>41</v>
      </c>
      <c r="X2" s="79"/>
      <c r="Y2" s="84" t="s">
        <v>41</v>
      </c>
      <c r="Z2" s="79"/>
      <c r="AA2" s="84" t="s">
        <v>41</v>
      </c>
      <c r="AB2" s="79"/>
      <c r="AC2" s="84" t="s">
        <v>41</v>
      </c>
      <c r="AD2" s="79"/>
      <c r="AE2" s="84" t="s">
        <v>41</v>
      </c>
      <c r="AF2" s="79"/>
      <c r="AG2" s="84" t="s">
        <v>41</v>
      </c>
      <c r="AH2" s="79"/>
      <c r="AI2" s="84" t="s">
        <v>41</v>
      </c>
      <c r="AJ2" s="79"/>
      <c r="AK2" s="84" t="s">
        <v>41</v>
      </c>
      <c r="AL2" s="79"/>
      <c r="AM2" s="84" t="s">
        <v>41</v>
      </c>
      <c r="AN2" s="79"/>
      <c r="AO2" s="84" t="s">
        <v>41</v>
      </c>
      <c r="AP2" s="79"/>
      <c r="AQ2" s="84" t="s">
        <v>41</v>
      </c>
      <c r="AR2" s="79"/>
      <c r="AS2" s="84" t="s">
        <v>41</v>
      </c>
      <c r="AT2" s="79"/>
      <c r="AU2" s="84" t="s">
        <v>41</v>
      </c>
      <c r="AV2" s="79"/>
      <c r="AW2" s="84" t="s">
        <v>41</v>
      </c>
      <c r="AX2" s="79"/>
      <c r="AY2" s="84" t="s">
        <v>41</v>
      </c>
      <c r="AZ2" s="79"/>
      <c r="BA2" s="84" t="s">
        <v>41</v>
      </c>
      <c r="BB2" s="79"/>
      <c r="BC2" s="84" t="s">
        <v>41</v>
      </c>
      <c r="BD2" s="79"/>
      <c r="BE2" s="84" t="s">
        <v>41</v>
      </c>
      <c r="BF2" s="79"/>
      <c r="BG2" s="84" t="s">
        <v>41</v>
      </c>
      <c r="BH2" s="79"/>
      <c r="BI2" s="84" t="s">
        <v>41</v>
      </c>
      <c r="BJ2" s="79"/>
      <c r="BK2" s="84" t="s">
        <v>41</v>
      </c>
      <c r="BL2" s="79"/>
      <c r="BM2" s="84" t="s">
        <v>41</v>
      </c>
      <c r="BN2" s="79"/>
      <c r="BO2" s="88"/>
      <c r="BP2" s="88"/>
      <c r="BQ2" s="80" t="s">
        <v>43</v>
      </c>
      <c r="BR2" s="81"/>
      <c r="BS2" s="17"/>
      <c r="BT2" s="17"/>
    </row>
    <row r="3" spans="2:72" ht="11.1" customHeight="1" x14ac:dyDescent="0.2">
      <c r="B3" s="92"/>
      <c r="C3" s="94"/>
      <c r="D3" s="94"/>
      <c r="E3" s="90" t="s">
        <v>39</v>
      </c>
      <c r="F3" s="78"/>
      <c r="G3" s="90" t="s">
        <v>40</v>
      </c>
      <c r="H3" s="78"/>
      <c r="I3" s="89"/>
      <c r="J3" s="89"/>
      <c r="K3" s="77" t="str">
        <f>INDEX(Машины!$A$1:$A$27,COLUMN(Машины!C:C)/2,ROW(Машины!1:1))</f>
        <v>а/м 127</v>
      </c>
      <c r="L3" s="78"/>
      <c r="M3" s="77" t="str">
        <f>INDEX(Машины!$A$1:$A$27,COLUMN(Машины!E:E)/2,ROW(Машины!1:1))</f>
        <v>а/м 128</v>
      </c>
      <c r="N3" s="78"/>
      <c r="O3" s="77" t="str">
        <f>INDEX(Машины!$A$1:$A$27,COLUMN(Машины!G:G)/2,ROW(Машины!1:1))</f>
        <v>а/м 129</v>
      </c>
      <c r="P3" s="78"/>
      <c r="Q3" s="77" t="str">
        <f>INDEX(Машины!$A$1:$A$27,COLUMN(Машины!I:I)/2,ROW(Машины!1:1))</f>
        <v>а/м 292</v>
      </c>
      <c r="R3" s="78"/>
      <c r="S3" s="77" t="str">
        <f>INDEX(Машины!$A$1:$A$27,COLUMN(Машины!K:K)/2,ROW(Машины!1:1))</f>
        <v>а/м 296</v>
      </c>
      <c r="T3" s="78"/>
      <c r="U3" s="77" t="str">
        <f>INDEX(Машины!$A$1:$A$27,COLUMN(Машины!M:M)/2,ROW(Машины!1:1))</f>
        <v>а/м 297</v>
      </c>
      <c r="V3" s="78"/>
      <c r="W3" s="77" t="str">
        <f>INDEX(Машины!$A$1:$A$27,COLUMN(Машины!O:O)/2,ROW(Машины!1:1))</f>
        <v>а/м 1081</v>
      </c>
      <c r="X3" s="78"/>
      <c r="Y3" s="77" t="str">
        <f>INDEX(Машины!$A$1:$A$27,COLUMN(Машины!Q:Q)/2,ROW(Машины!1:1))</f>
        <v>а/м 1083</v>
      </c>
      <c r="Z3" s="78"/>
      <c r="AA3" s="77" t="str">
        <f>INDEX(Машины!$A$1:$A$27,COLUMN(Машины!S:S)/2,ROW(Машины!1:1))</f>
        <v>а/м 1084</v>
      </c>
      <c r="AB3" s="78"/>
      <c r="AC3" s="77" t="str">
        <f>INDEX(Машины!$A$1:$A$27,COLUMN(Машины!U:U)/2,ROW(Машины!1:1))</f>
        <v>а/м 1085</v>
      </c>
      <c r="AD3" s="78"/>
      <c r="AE3" s="77" t="str">
        <f>INDEX(Машины!$A$1:$A$27,COLUMN(Машины!W:W)/2,ROW(Машины!1:1))</f>
        <v>а/м 1086</v>
      </c>
      <c r="AF3" s="78"/>
      <c r="AG3" s="77" t="str">
        <f>INDEX(Машины!$A$1:$A$27,COLUMN(Машины!Y:Y)/2,ROW(Машины!1:1))</f>
        <v>а/м 1090</v>
      </c>
      <c r="AH3" s="78"/>
      <c r="AI3" s="77" t="str">
        <f>INDEX(Машины!$A$1:$A$27,COLUMN(Машины!AA:AA)/2,ROW(Машины!1:1))</f>
        <v>а/м 1094</v>
      </c>
      <c r="AJ3" s="78"/>
      <c r="AK3" s="77" t="str">
        <f>INDEX(Машины!$A$1:$A$27,COLUMN(Машины!AC:AC)/2,ROW(Машины!1:1))</f>
        <v>а/м 1095</v>
      </c>
      <c r="AL3" s="78"/>
      <c r="AM3" s="77" t="str">
        <f>INDEX(Машины!$A$1:$A$27,COLUMN(Машины!AE:AE)/2,ROW(Машины!1:1))</f>
        <v>а/м 1129</v>
      </c>
      <c r="AN3" s="78"/>
      <c r="AO3" s="77" t="str">
        <f>INDEX(Машины!$A$1:$A$27,COLUMN(Машины!AG:AG)/2,ROW(Машины!1:1))</f>
        <v>а/м 1131</v>
      </c>
      <c r="AP3" s="78"/>
      <c r="AQ3" s="77" t="str">
        <f>INDEX(Машины!$A$1:$A$27,COLUMN(Машины!AI:AI)/2,ROW(Машины!1:1))</f>
        <v>а/м 1132</v>
      </c>
      <c r="AR3" s="78"/>
      <c r="AS3" s="77" t="str">
        <f>INDEX(Машины!$A$1:$A$27,COLUMN(Машины!AK:AK)/2,ROW(Машины!1:1))</f>
        <v>а/м 3202</v>
      </c>
      <c r="AT3" s="78"/>
      <c r="AU3" s="77" t="str">
        <f>INDEX(Машины!$A$1:$A$27,COLUMN(Машины!AM:AM)/2,ROW(Машины!1:1))</f>
        <v>а/м 3291</v>
      </c>
      <c r="AV3" s="78"/>
      <c r="AW3" s="77" t="str">
        <f>INDEX(Машины!$A$1:$A$27,COLUMN(Машины!AO:AO)/2,ROW(Машины!1:1))</f>
        <v>а/м 4553</v>
      </c>
      <c r="AX3" s="78"/>
      <c r="AY3" s="77" t="str">
        <f>INDEX(Машины!$A$1:$A$27,COLUMN(Машины!AQ:AQ)/2,ROW(Машины!1:1))</f>
        <v>а/м 4556</v>
      </c>
      <c r="AZ3" s="78"/>
      <c r="BA3" s="77" t="str">
        <f>INDEX(Машины!$A$1:$A$27,COLUMN(Машины!AS:AS)/2,ROW(Машины!1:1))</f>
        <v xml:space="preserve">а/м </v>
      </c>
      <c r="BB3" s="78"/>
      <c r="BC3" s="77" t="str">
        <f>INDEX(Машины!$A$1:$A$27,COLUMN(Машины!AU:AU)/2,ROW(Машины!1:1))</f>
        <v xml:space="preserve">а/м </v>
      </c>
      <c r="BD3" s="78"/>
      <c r="BE3" s="77" t="str">
        <f>INDEX(Машины!$A$1:$A$27,COLUMN(Машины!AW:AW)/2,ROW(Машины!1:1))</f>
        <v xml:space="preserve">а/м </v>
      </c>
      <c r="BF3" s="78"/>
      <c r="BG3" s="77" t="str">
        <f>INDEX(Машины!$A$1:$A$27,COLUMN(Машины!AY:AY)/2,ROW(Машины!1:1))</f>
        <v xml:space="preserve">а/м </v>
      </c>
      <c r="BH3" s="78"/>
      <c r="BI3" s="77" t="str">
        <f>INDEX(Машины!$A$1:$A$27,COLUMN(Машины!BA:BA)/2,ROW(Машины!1:1))</f>
        <v xml:space="preserve">а/м </v>
      </c>
      <c r="BJ3" s="78"/>
      <c r="BK3" s="77" t="str">
        <f>INDEX(Машины!$A$1:$A$27,COLUMN(Машины!BC:BC)/2,ROW(Машины!1:1))</f>
        <v xml:space="preserve">а/м </v>
      </c>
      <c r="BL3" s="78"/>
      <c r="BM3" s="86" t="s">
        <v>25</v>
      </c>
      <c r="BN3" s="87"/>
      <c r="BO3" s="88"/>
      <c r="BP3" s="88"/>
      <c r="BQ3" s="82"/>
      <c r="BR3" s="83"/>
      <c r="BS3" s="17"/>
      <c r="BT3" s="17"/>
    </row>
    <row r="4" spans="2:72" ht="11.1" customHeight="1" x14ac:dyDescent="0.2">
      <c r="B4" s="93"/>
      <c r="C4" s="68" t="s">
        <v>20</v>
      </c>
      <c r="D4" s="67" t="s">
        <v>21</v>
      </c>
      <c r="E4" s="66" t="s">
        <v>20</v>
      </c>
      <c r="F4" s="66" t="s">
        <v>21</v>
      </c>
      <c r="G4" s="66" t="s">
        <v>20</v>
      </c>
      <c r="H4" s="66" t="s">
        <v>21</v>
      </c>
      <c r="I4" s="66" t="s">
        <v>20</v>
      </c>
      <c r="J4" s="67" t="s">
        <v>21</v>
      </c>
      <c r="K4" s="66" t="s">
        <v>20</v>
      </c>
      <c r="L4" s="66" t="s">
        <v>21</v>
      </c>
      <c r="M4" s="66" t="s">
        <v>20</v>
      </c>
      <c r="N4" s="66" t="s">
        <v>21</v>
      </c>
      <c r="O4" s="66" t="s">
        <v>20</v>
      </c>
      <c r="P4" s="66" t="s">
        <v>21</v>
      </c>
      <c r="Q4" s="66" t="s">
        <v>20</v>
      </c>
      <c r="R4" s="66" t="s">
        <v>21</v>
      </c>
      <c r="S4" s="66" t="s">
        <v>20</v>
      </c>
      <c r="T4" s="66" t="s">
        <v>21</v>
      </c>
      <c r="U4" s="66" t="s">
        <v>20</v>
      </c>
      <c r="V4" s="66" t="s">
        <v>21</v>
      </c>
      <c r="W4" s="66" t="s">
        <v>20</v>
      </c>
      <c r="X4" s="66" t="s">
        <v>21</v>
      </c>
      <c r="Y4" s="66" t="s">
        <v>20</v>
      </c>
      <c r="Z4" s="66" t="s">
        <v>21</v>
      </c>
      <c r="AA4" s="66" t="s">
        <v>20</v>
      </c>
      <c r="AB4" s="66" t="s">
        <v>21</v>
      </c>
      <c r="AC4" s="66" t="s">
        <v>20</v>
      </c>
      <c r="AD4" s="66" t="s">
        <v>21</v>
      </c>
      <c r="AE4" s="66" t="s">
        <v>20</v>
      </c>
      <c r="AF4" s="66" t="s">
        <v>21</v>
      </c>
      <c r="AG4" s="66" t="s">
        <v>20</v>
      </c>
      <c r="AH4" s="66" t="s">
        <v>21</v>
      </c>
      <c r="AI4" s="66" t="s">
        <v>20</v>
      </c>
      <c r="AJ4" s="66" t="s">
        <v>21</v>
      </c>
      <c r="AK4" s="66" t="s">
        <v>20</v>
      </c>
      <c r="AL4" s="66" t="s">
        <v>21</v>
      </c>
      <c r="AM4" s="66" t="s">
        <v>20</v>
      </c>
      <c r="AN4" s="66" t="s">
        <v>21</v>
      </c>
      <c r="AO4" s="66" t="s">
        <v>20</v>
      </c>
      <c r="AP4" s="66" t="s">
        <v>21</v>
      </c>
      <c r="AQ4" s="66" t="s">
        <v>20</v>
      </c>
      <c r="AR4" s="66" t="s">
        <v>21</v>
      </c>
      <c r="AS4" s="66" t="s">
        <v>20</v>
      </c>
      <c r="AT4" s="66" t="s">
        <v>21</v>
      </c>
      <c r="AU4" s="66" t="s">
        <v>20</v>
      </c>
      <c r="AV4" s="66" t="s">
        <v>21</v>
      </c>
      <c r="AW4" s="66" t="s">
        <v>20</v>
      </c>
      <c r="AX4" s="66" t="s">
        <v>21</v>
      </c>
      <c r="AY4" s="66" t="s">
        <v>20</v>
      </c>
      <c r="AZ4" s="66" t="s">
        <v>21</v>
      </c>
      <c r="BA4" s="66" t="s">
        <v>20</v>
      </c>
      <c r="BB4" s="66" t="s">
        <v>21</v>
      </c>
      <c r="BC4" s="66" t="s">
        <v>20</v>
      </c>
      <c r="BD4" s="66" t="s">
        <v>21</v>
      </c>
      <c r="BE4" s="66" t="s">
        <v>20</v>
      </c>
      <c r="BF4" s="66" t="s">
        <v>21</v>
      </c>
      <c r="BG4" s="66" t="s">
        <v>20</v>
      </c>
      <c r="BH4" s="66" t="s">
        <v>21</v>
      </c>
      <c r="BI4" s="66" t="s">
        <v>20</v>
      </c>
      <c r="BJ4" s="66" t="s">
        <v>21</v>
      </c>
      <c r="BK4" s="66" t="s">
        <v>20</v>
      </c>
      <c r="BL4" s="66" t="s">
        <v>21</v>
      </c>
      <c r="BM4" s="66" t="s">
        <v>20</v>
      </c>
      <c r="BN4" s="66" t="s">
        <v>21</v>
      </c>
      <c r="BO4" s="67" t="s">
        <v>20</v>
      </c>
      <c r="BP4" s="67" t="s">
        <v>21</v>
      </c>
      <c r="BQ4" s="4" t="s">
        <v>20</v>
      </c>
      <c r="BR4" s="5" t="s">
        <v>21</v>
      </c>
      <c r="BS4" s="17"/>
      <c r="BT4" s="17"/>
    </row>
    <row r="5" spans="2:72" ht="11.1" customHeight="1" outlineLevel="1" x14ac:dyDescent="0.2">
      <c r="B5" s="27" t="s">
        <v>1</v>
      </c>
      <c r="C5" s="42">
        <v>53</v>
      </c>
      <c r="D5" s="33">
        <v>4007.12</v>
      </c>
      <c r="E5" s="43"/>
      <c r="F5" s="44"/>
      <c r="G5" s="45"/>
      <c r="H5" s="44"/>
      <c r="I5" s="46">
        <f t="shared" ref="I5:I9" si="0">E5+G5</f>
        <v>0</v>
      </c>
      <c r="J5" s="28">
        <f t="shared" ref="J5:J9" si="1">F5+H5</f>
        <v>0</v>
      </c>
      <c r="K5" s="47"/>
      <c r="L5" s="48">
        <f t="shared" ref="L5:L9" si="2">IF(ISERR(ROUND(K5*(($D5+$F5+$H5)/($C5+$E5+$G5)),2)),,ROUND(K5*(($D5+$F5+$H5)/($C5+$E5+$G5)),2))</f>
        <v>0</v>
      </c>
      <c r="M5" s="47"/>
      <c r="N5" s="48">
        <f t="shared" ref="N5:N9" si="3">IF(ISERR(ROUND(M5*(($D5+$F5+$H5)/($C5+$E5+$G5)),2)),,ROUND(M5*(($D5+$F5+$H5)/($C5+$E5+$G5)),2))</f>
        <v>0</v>
      </c>
      <c r="O5" s="47"/>
      <c r="P5" s="48">
        <f t="shared" ref="P5:P9" si="4">IF(ISERR(ROUND(O5*(($D5+$F5+$H5)/($C5+$E5+$G5)),2)),,ROUND(O5*(($D5+$F5+$H5)/($C5+$E5+$G5)),2))</f>
        <v>0</v>
      </c>
      <c r="Q5" s="47"/>
      <c r="R5" s="48">
        <f t="shared" ref="R5:R9" si="5">IF(ISERR(ROUND(Q5*(($D5+$F5+$H5)/($C5+$E5+$G5)),2)),,ROUND(Q5*(($D5+$F5+$H5)/($C5+$E5+$G5)),2))</f>
        <v>0</v>
      </c>
      <c r="S5" s="47"/>
      <c r="T5" s="48">
        <f t="shared" ref="T5:T9" si="6">IF(ISERR(ROUND(S5*(($D5+$F5+$H5)/($C5+$E5+$G5)),2)),,ROUND(S5*(($D5+$F5+$H5)/($C5+$E5+$G5)),2))</f>
        <v>0</v>
      </c>
      <c r="U5" s="47"/>
      <c r="V5" s="48">
        <f t="shared" ref="V5:V9" si="7">IF(ISERR(ROUND(U5*(($D5+$F5+$H5)/($C5+$E5+$G5)),2)),,ROUND(U5*(($D5+$F5+$H5)/($C5+$E5+$G5)),2))</f>
        <v>0</v>
      </c>
      <c r="W5" s="47"/>
      <c r="X5" s="48">
        <f t="shared" ref="X5:X9" si="8">IF(ISERR(ROUND(W5*(($D5+$F5+$H5)/($C5+$E5+$G5)),2)),,ROUND(W5*(($D5+$F5+$H5)/($C5+$E5+$G5)),2))</f>
        <v>0</v>
      </c>
      <c r="Y5" s="47"/>
      <c r="Z5" s="48">
        <f t="shared" ref="Z5:Z9" si="9">IF(ISERR(ROUND(Y5*(($D5+$F5+$H5)/($C5+$E5+$G5)),2)),,ROUND(Y5*(($D5+$F5+$H5)/($C5+$E5+$G5)),2))</f>
        <v>0</v>
      </c>
      <c r="AA5" s="47"/>
      <c r="AB5" s="48">
        <f t="shared" ref="AB5:AB9" si="10">IF(ISERR(ROUND(AA5*(($D5+$F5+$H5)/($C5+$E5+$G5)),2)),,ROUND(AA5*(($D5+$F5+$H5)/($C5+$E5+$G5)),2))</f>
        <v>0</v>
      </c>
      <c r="AC5" s="47"/>
      <c r="AD5" s="48">
        <f t="shared" ref="AD5:AD9" si="11">IF(ISERR(ROUND(AC5*(($D5+$F5+$H5)/($C5+$E5+$G5)),2)),,ROUND(AC5*(($D5+$F5+$H5)/($C5+$E5+$G5)),2))</f>
        <v>0</v>
      </c>
      <c r="AE5" s="47"/>
      <c r="AF5" s="48">
        <f t="shared" ref="AF5:AF9" si="12">IF(ISERR(ROUND(AE5*(($D5+$F5+$H5)/($C5+$E5+$G5)),2)),,ROUND(AE5*(($D5+$F5+$H5)/($C5+$E5+$G5)),2))</f>
        <v>0</v>
      </c>
      <c r="AG5" s="47"/>
      <c r="AH5" s="48">
        <f t="shared" ref="AH5:AH9" si="13">IF(ISERR(ROUND(AG5*(($D5+$F5+$H5)/($C5+$E5+$G5)),2)),,ROUND(AG5*(($D5+$F5+$H5)/($C5+$E5+$G5)),2))</f>
        <v>0</v>
      </c>
      <c r="AI5" s="47"/>
      <c r="AJ5" s="48">
        <f t="shared" ref="AJ5:AJ9" si="14">IF(ISERR(ROUND(AI5*(($D5+$F5+$H5)/($C5+$E5+$G5)),2)),,ROUND(AI5*(($D5+$F5+$H5)/($C5+$E5+$G5)),2))</f>
        <v>0</v>
      </c>
      <c r="AK5" s="47"/>
      <c r="AL5" s="48">
        <f t="shared" ref="AL5:AL9" si="15">IF(ISERR(ROUND(AK5*(($D5+$F5+$H5)/($C5+$E5+$G5)),2)),,ROUND(AK5*(($D5+$F5+$H5)/($C5+$E5+$G5)),2))</f>
        <v>0</v>
      </c>
      <c r="AM5" s="47"/>
      <c r="AN5" s="48">
        <f t="shared" ref="AN5:AN9" si="16">IF(ISERR(ROUND(AM5*(($D5+$F5+$H5)/($C5+$E5+$G5)),2)),,ROUND(AM5*(($D5+$F5+$H5)/($C5+$E5+$G5)),2))</f>
        <v>0</v>
      </c>
      <c r="AO5" s="47"/>
      <c r="AP5" s="48">
        <f t="shared" ref="AP5:AP9" si="17">IF(ISERR(ROUND(AO5*(($D5+$F5+$H5)/($C5+$E5+$G5)),2)),,ROUND(AO5*(($D5+$F5+$H5)/($C5+$E5+$G5)),2))</f>
        <v>0</v>
      </c>
      <c r="AQ5" s="47"/>
      <c r="AR5" s="48">
        <f t="shared" ref="AR5:AR9" si="18">IF(ISERR(ROUND(AQ5*(($D5+$F5+$H5)/($C5+$E5+$G5)),2)),,ROUND(AQ5*(($D5+$F5+$H5)/($C5+$E5+$G5)),2))</f>
        <v>0</v>
      </c>
      <c r="AS5" s="47"/>
      <c r="AT5" s="48">
        <f t="shared" ref="AT5:AT9" si="19">IF(ISERR(ROUND(AS5*(($D5+$F5+$H5)/($C5+$E5+$G5)),2)),,ROUND(AS5*(($D5+$F5+$H5)/($C5+$E5+$G5)),2))</f>
        <v>0</v>
      </c>
      <c r="AU5" s="47"/>
      <c r="AV5" s="48">
        <f t="shared" ref="AV5:AV9" si="20">IF(ISERR(ROUND(AU5*(($D5+$F5+$H5)/($C5+$E5+$G5)),2)),,ROUND(AU5*(($D5+$F5+$H5)/($C5+$E5+$G5)),2))</f>
        <v>0</v>
      </c>
      <c r="AW5" s="47"/>
      <c r="AX5" s="48">
        <f t="shared" ref="AX5:AX9" si="21">IF(ISERR(ROUND(AW5*(($D5+$F5+$H5)/($C5+$E5+$G5)),2)),,ROUND(AW5*(($D5+$F5+$H5)/($C5+$E5+$G5)),2))</f>
        <v>0</v>
      </c>
      <c r="AY5" s="47"/>
      <c r="AZ5" s="48">
        <f t="shared" ref="AZ5:AZ9" si="22">IF(ISERR(ROUND(AY5*(($D5+$F5+$H5)/($C5+$E5+$G5)),2)),,ROUND(AY5*(($D5+$F5+$H5)/($C5+$E5+$G5)),2))</f>
        <v>0</v>
      </c>
      <c r="BA5" s="47"/>
      <c r="BB5" s="48">
        <f t="shared" ref="BB5:BB9" si="23">IF(ISERR(ROUND(BA5*(($D5+$F5+$H5)/($C5+$E5+$G5)),2)),,ROUND(BA5*(($D5+$F5+$H5)/($C5+$E5+$G5)),2))</f>
        <v>0</v>
      </c>
      <c r="BC5" s="47"/>
      <c r="BD5" s="48">
        <f t="shared" ref="BD5:BD9" si="24">IF(ISERR(ROUND(BC5*(($D5+$F5+$H5)/($C5+$E5+$G5)),2)),,ROUND(BC5*(($D5+$F5+$H5)/($C5+$E5+$G5)),2))</f>
        <v>0</v>
      </c>
      <c r="BE5" s="47"/>
      <c r="BF5" s="48">
        <f t="shared" ref="BF5:BF9" si="25">IF(ISERR(ROUND(BE5*(($D5+$F5+$H5)/($C5+$E5+$G5)),2)),,ROUND(BE5*(($D5+$F5+$H5)/($C5+$E5+$G5)),2))</f>
        <v>0</v>
      </c>
      <c r="BG5" s="47"/>
      <c r="BH5" s="48">
        <f t="shared" ref="BH5:BH9" si="26">IF(ISERR(ROUND(BG5*(($D5+$F5+$H5)/($C5+$E5+$G5)),2)),,ROUND(BG5*(($D5+$F5+$H5)/($C5+$E5+$G5)),2))</f>
        <v>0</v>
      </c>
      <c r="BI5" s="47"/>
      <c r="BJ5" s="48">
        <f t="shared" ref="BJ5:BJ9" si="27">IF(ISERR(ROUND(BI5*(($D5+$F5+$H5)/($C5+$E5+$G5)),2)),,ROUND(BI5*(($D5+$F5+$H5)/($C5+$E5+$G5)),2))</f>
        <v>0</v>
      </c>
      <c r="BK5" s="47"/>
      <c r="BL5" s="48">
        <f t="shared" ref="BL5:BL9" si="28">IF(ISERR(ROUND(BK5*(($D5+$F5+$H5)/($C5+$E5+$G5)),2)),,ROUND(BK5*(($D5+$F5+$H5)/($C5+$E5+$G5)),2))</f>
        <v>0</v>
      </c>
      <c r="BM5" s="49"/>
      <c r="BN5" s="48">
        <f t="shared" ref="BN5:BN9" si="29">IF(ISERR(ROUND(BM5*(($D5+$F5+$H5)/($C5+$E5+$G5)),2)),,ROUND(BM5*(($D5+$F5+$H5)/($C5+$E5+$G5)),2))</f>
        <v>0</v>
      </c>
      <c r="BO5" s="46">
        <f ca="1">SUMIF($K$4:$BN$39,$K$4,$K5:$BL5)</f>
        <v>0</v>
      </c>
      <c r="BP5" s="28">
        <f ca="1">SUMIF($K$4:$BN$39,$L$4,$K5:$BL5)</f>
        <v>0</v>
      </c>
      <c r="BQ5" s="69">
        <f ca="1">C5+I5-BO5</f>
        <v>53</v>
      </c>
      <c r="BR5" s="70">
        <f ca="1">D5+J5-BP5</f>
        <v>4007.12</v>
      </c>
      <c r="BS5" s="17"/>
      <c r="BT5" s="18"/>
    </row>
    <row r="6" spans="2:72" ht="11.1" customHeight="1" outlineLevel="1" x14ac:dyDescent="0.2">
      <c r="B6" s="27" t="s">
        <v>2</v>
      </c>
      <c r="C6" s="42">
        <v>30</v>
      </c>
      <c r="D6" s="33">
        <v>1950.68</v>
      </c>
      <c r="E6" s="43"/>
      <c r="F6" s="44"/>
      <c r="G6" s="45"/>
      <c r="H6" s="44"/>
      <c r="I6" s="46">
        <f t="shared" si="0"/>
        <v>0</v>
      </c>
      <c r="J6" s="28">
        <f t="shared" si="1"/>
        <v>0</v>
      </c>
      <c r="K6" s="47"/>
      <c r="L6" s="48">
        <f t="shared" si="2"/>
        <v>0</v>
      </c>
      <c r="M6" s="47"/>
      <c r="N6" s="48">
        <f t="shared" si="3"/>
        <v>0</v>
      </c>
      <c r="O6" s="47"/>
      <c r="P6" s="48">
        <f t="shared" si="4"/>
        <v>0</v>
      </c>
      <c r="Q6" s="47"/>
      <c r="R6" s="48">
        <f t="shared" si="5"/>
        <v>0</v>
      </c>
      <c r="S6" s="47"/>
      <c r="T6" s="48">
        <f t="shared" si="6"/>
        <v>0</v>
      </c>
      <c r="U6" s="47"/>
      <c r="V6" s="48">
        <f t="shared" si="7"/>
        <v>0</v>
      </c>
      <c r="W6" s="47"/>
      <c r="X6" s="48">
        <f t="shared" si="8"/>
        <v>0</v>
      </c>
      <c r="Y6" s="47">
        <v>1</v>
      </c>
      <c r="Z6" s="48">
        <f t="shared" si="9"/>
        <v>65.02</v>
      </c>
      <c r="AA6" s="47"/>
      <c r="AB6" s="48">
        <f t="shared" si="10"/>
        <v>0</v>
      </c>
      <c r="AC6" s="47"/>
      <c r="AD6" s="48">
        <f t="shared" si="11"/>
        <v>0</v>
      </c>
      <c r="AE6" s="47"/>
      <c r="AF6" s="48">
        <f t="shared" si="12"/>
        <v>0</v>
      </c>
      <c r="AG6" s="47"/>
      <c r="AH6" s="48">
        <f t="shared" si="13"/>
        <v>0</v>
      </c>
      <c r="AI6" s="47"/>
      <c r="AJ6" s="48">
        <f t="shared" si="14"/>
        <v>0</v>
      </c>
      <c r="AK6" s="47"/>
      <c r="AL6" s="48">
        <f t="shared" si="15"/>
        <v>0</v>
      </c>
      <c r="AM6" s="47"/>
      <c r="AN6" s="48">
        <f t="shared" si="16"/>
        <v>0</v>
      </c>
      <c r="AO6" s="47"/>
      <c r="AP6" s="48">
        <f t="shared" si="17"/>
        <v>0</v>
      </c>
      <c r="AQ6" s="47"/>
      <c r="AR6" s="48">
        <f t="shared" si="18"/>
        <v>0</v>
      </c>
      <c r="AS6" s="47"/>
      <c r="AT6" s="48">
        <f t="shared" si="19"/>
        <v>0</v>
      </c>
      <c r="AU6" s="47"/>
      <c r="AV6" s="48">
        <f t="shared" si="20"/>
        <v>0</v>
      </c>
      <c r="AW6" s="47"/>
      <c r="AX6" s="48">
        <f t="shared" si="21"/>
        <v>0</v>
      </c>
      <c r="AY6" s="47"/>
      <c r="AZ6" s="48">
        <f t="shared" si="22"/>
        <v>0</v>
      </c>
      <c r="BA6" s="47"/>
      <c r="BB6" s="48">
        <f t="shared" si="23"/>
        <v>0</v>
      </c>
      <c r="BC6" s="47"/>
      <c r="BD6" s="48">
        <f t="shared" si="24"/>
        <v>0</v>
      </c>
      <c r="BE6" s="47"/>
      <c r="BF6" s="48">
        <f t="shared" si="25"/>
        <v>0</v>
      </c>
      <c r="BG6" s="47"/>
      <c r="BH6" s="48">
        <f t="shared" si="26"/>
        <v>0</v>
      </c>
      <c r="BI6" s="47"/>
      <c r="BJ6" s="48">
        <f t="shared" si="27"/>
        <v>0</v>
      </c>
      <c r="BK6" s="47"/>
      <c r="BL6" s="48">
        <f t="shared" si="28"/>
        <v>0</v>
      </c>
      <c r="BM6" s="49"/>
      <c r="BN6" s="48">
        <f t="shared" si="29"/>
        <v>0</v>
      </c>
      <c r="BO6" s="46">
        <f ca="1">SUMIF($K$4:$BN$39,$K$4,$K6:$BL6)</f>
        <v>1</v>
      </c>
      <c r="BP6" s="28">
        <f ca="1">SUMIF($K$4:$BN$39,$L$4,$K6:$BL6)</f>
        <v>65.02</v>
      </c>
      <c r="BQ6" s="69">
        <f ca="1">C6+I6-BO6</f>
        <v>29</v>
      </c>
      <c r="BR6" s="70">
        <f ca="1">D6+J6-BP6</f>
        <v>1885.66</v>
      </c>
      <c r="BS6" s="17"/>
      <c r="BT6" s="18"/>
    </row>
    <row r="7" spans="2:72" ht="11.1" customHeight="1" outlineLevel="1" x14ac:dyDescent="0.2">
      <c r="B7" s="27" t="s">
        <v>3</v>
      </c>
      <c r="C7" s="42">
        <v>19</v>
      </c>
      <c r="D7" s="33">
        <v>1423.72</v>
      </c>
      <c r="E7" s="43"/>
      <c r="F7" s="44"/>
      <c r="G7" s="45"/>
      <c r="H7" s="44"/>
      <c r="I7" s="46">
        <f t="shared" si="0"/>
        <v>0</v>
      </c>
      <c r="J7" s="28">
        <f t="shared" si="1"/>
        <v>0</v>
      </c>
      <c r="K7" s="47"/>
      <c r="L7" s="48">
        <f t="shared" si="2"/>
        <v>0</v>
      </c>
      <c r="M7" s="47"/>
      <c r="N7" s="48">
        <f t="shared" si="3"/>
        <v>0</v>
      </c>
      <c r="O7" s="47"/>
      <c r="P7" s="48">
        <f t="shared" si="4"/>
        <v>0</v>
      </c>
      <c r="Q7" s="47"/>
      <c r="R7" s="48">
        <f t="shared" si="5"/>
        <v>0</v>
      </c>
      <c r="S7" s="47">
        <v>1</v>
      </c>
      <c r="T7" s="48">
        <f t="shared" si="6"/>
        <v>74.930000000000007</v>
      </c>
      <c r="U7" s="47"/>
      <c r="V7" s="48">
        <f t="shared" si="7"/>
        <v>0</v>
      </c>
      <c r="W7" s="47"/>
      <c r="X7" s="48">
        <f t="shared" si="8"/>
        <v>0</v>
      </c>
      <c r="Y7" s="47"/>
      <c r="Z7" s="48">
        <f t="shared" si="9"/>
        <v>0</v>
      </c>
      <c r="AA7" s="47"/>
      <c r="AB7" s="48">
        <f t="shared" si="10"/>
        <v>0</v>
      </c>
      <c r="AC7" s="47"/>
      <c r="AD7" s="48">
        <f t="shared" si="11"/>
        <v>0</v>
      </c>
      <c r="AE7" s="47"/>
      <c r="AF7" s="48">
        <f t="shared" si="12"/>
        <v>0</v>
      </c>
      <c r="AG7" s="47"/>
      <c r="AH7" s="48">
        <f t="shared" si="13"/>
        <v>0</v>
      </c>
      <c r="AI7" s="47"/>
      <c r="AJ7" s="48">
        <f t="shared" si="14"/>
        <v>0</v>
      </c>
      <c r="AK7" s="47"/>
      <c r="AL7" s="48">
        <f t="shared" si="15"/>
        <v>0</v>
      </c>
      <c r="AM7" s="47"/>
      <c r="AN7" s="48">
        <f t="shared" si="16"/>
        <v>0</v>
      </c>
      <c r="AO7" s="47"/>
      <c r="AP7" s="48">
        <f t="shared" si="17"/>
        <v>0</v>
      </c>
      <c r="AQ7" s="47"/>
      <c r="AR7" s="48">
        <f t="shared" si="18"/>
        <v>0</v>
      </c>
      <c r="AS7" s="47"/>
      <c r="AT7" s="48">
        <f t="shared" si="19"/>
        <v>0</v>
      </c>
      <c r="AU7" s="47"/>
      <c r="AV7" s="48">
        <f t="shared" si="20"/>
        <v>0</v>
      </c>
      <c r="AW7" s="47"/>
      <c r="AX7" s="48">
        <f t="shared" si="21"/>
        <v>0</v>
      </c>
      <c r="AY7" s="47"/>
      <c r="AZ7" s="48">
        <f t="shared" si="22"/>
        <v>0</v>
      </c>
      <c r="BA7" s="47"/>
      <c r="BB7" s="48">
        <f t="shared" si="23"/>
        <v>0</v>
      </c>
      <c r="BC7" s="47"/>
      <c r="BD7" s="48">
        <f t="shared" si="24"/>
        <v>0</v>
      </c>
      <c r="BE7" s="47"/>
      <c r="BF7" s="48">
        <f t="shared" si="25"/>
        <v>0</v>
      </c>
      <c r="BG7" s="47"/>
      <c r="BH7" s="48">
        <f t="shared" si="26"/>
        <v>0</v>
      </c>
      <c r="BI7" s="47"/>
      <c r="BJ7" s="48">
        <f t="shared" si="27"/>
        <v>0</v>
      </c>
      <c r="BK7" s="47"/>
      <c r="BL7" s="48">
        <f t="shared" si="28"/>
        <v>0</v>
      </c>
      <c r="BM7" s="49"/>
      <c r="BN7" s="48">
        <f t="shared" si="29"/>
        <v>0</v>
      </c>
      <c r="BO7" s="46">
        <f ca="1">SUMIF($K$4:$BN$39,$K$4,$K7:$BL7)</f>
        <v>1</v>
      </c>
      <c r="BP7" s="28">
        <f ca="1">SUMIF($K$4:$BN$39,$L$4,$K7:$BL7)</f>
        <v>74.930000000000007</v>
      </c>
      <c r="BQ7" s="69">
        <f ca="1">C7+I7-BO7</f>
        <v>18</v>
      </c>
      <c r="BR7" s="70">
        <f ca="1">D7+J7-BP7</f>
        <v>1348.79</v>
      </c>
      <c r="BS7" s="17"/>
      <c r="BT7" s="18"/>
    </row>
    <row r="8" spans="2:72" ht="11.1" customHeight="1" outlineLevel="1" x14ac:dyDescent="0.2">
      <c r="B8" s="27" t="s">
        <v>27</v>
      </c>
      <c r="C8" s="42">
        <v>2</v>
      </c>
      <c r="D8" s="33">
        <v>122.09</v>
      </c>
      <c r="E8" s="43"/>
      <c r="F8" s="44"/>
      <c r="G8" s="45"/>
      <c r="H8" s="44"/>
      <c r="I8" s="46">
        <f t="shared" si="0"/>
        <v>0</v>
      </c>
      <c r="J8" s="28">
        <f t="shared" si="1"/>
        <v>0</v>
      </c>
      <c r="K8" s="47"/>
      <c r="L8" s="48">
        <f t="shared" si="2"/>
        <v>0</v>
      </c>
      <c r="M8" s="47"/>
      <c r="N8" s="48">
        <f t="shared" si="3"/>
        <v>0</v>
      </c>
      <c r="O8" s="47"/>
      <c r="P8" s="48">
        <f t="shared" si="4"/>
        <v>0</v>
      </c>
      <c r="Q8" s="47"/>
      <c r="R8" s="48">
        <f t="shared" si="5"/>
        <v>0</v>
      </c>
      <c r="S8" s="47"/>
      <c r="T8" s="48">
        <f t="shared" si="6"/>
        <v>0</v>
      </c>
      <c r="U8" s="47"/>
      <c r="V8" s="48">
        <f t="shared" si="7"/>
        <v>0</v>
      </c>
      <c r="W8" s="47"/>
      <c r="X8" s="48">
        <f t="shared" si="8"/>
        <v>0</v>
      </c>
      <c r="Y8" s="47"/>
      <c r="Z8" s="48">
        <f t="shared" si="9"/>
        <v>0</v>
      </c>
      <c r="AA8" s="47"/>
      <c r="AB8" s="48">
        <f t="shared" si="10"/>
        <v>0</v>
      </c>
      <c r="AC8" s="47"/>
      <c r="AD8" s="48">
        <f t="shared" si="11"/>
        <v>0</v>
      </c>
      <c r="AE8" s="47"/>
      <c r="AF8" s="48">
        <f t="shared" si="12"/>
        <v>0</v>
      </c>
      <c r="AG8" s="47"/>
      <c r="AH8" s="48">
        <f t="shared" si="13"/>
        <v>0</v>
      </c>
      <c r="AI8" s="47"/>
      <c r="AJ8" s="48">
        <f t="shared" si="14"/>
        <v>0</v>
      </c>
      <c r="AK8" s="47"/>
      <c r="AL8" s="48">
        <f t="shared" si="15"/>
        <v>0</v>
      </c>
      <c r="AM8" s="47"/>
      <c r="AN8" s="48">
        <f t="shared" si="16"/>
        <v>0</v>
      </c>
      <c r="AO8" s="47"/>
      <c r="AP8" s="48">
        <f t="shared" si="17"/>
        <v>0</v>
      </c>
      <c r="AQ8" s="47"/>
      <c r="AR8" s="48">
        <f t="shared" si="18"/>
        <v>0</v>
      </c>
      <c r="AS8" s="47"/>
      <c r="AT8" s="48">
        <f t="shared" si="19"/>
        <v>0</v>
      </c>
      <c r="AU8" s="47"/>
      <c r="AV8" s="48">
        <f t="shared" si="20"/>
        <v>0</v>
      </c>
      <c r="AW8" s="47"/>
      <c r="AX8" s="48">
        <f t="shared" si="21"/>
        <v>0</v>
      </c>
      <c r="AY8" s="47"/>
      <c r="AZ8" s="48">
        <f t="shared" si="22"/>
        <v>0</v>
      </c>
      <c r="BA8" s="47"/>
      <c r="BB8" s="48">
        <f t="shared" si="23"/>
        <v>0</v>
      </c>
      <c r="BC8" s="47"/>
      <c r="BD8" s="48">
        <f t="shared" si="24"/>
        <v>0</v>
      </c>
      <c r="BE8" s="47"/>
      <c r="BF8" s="48">
        <f t="shared" si="25"/>
        <v>0</v>
      </c>
      <c r="BG8" s="47"/>
      <c r="BH8" s="48">
        <f t="shared" si="26"/>
        <v>0</v>
      </c>
      <c r="BI8" s="47"/>
      <c r="BJ8" s="48">
        <f t="shared" si="27"/>
        <v>0</v>
      </c>
      <c r="BK8" s="47"/>
      <c r="BL8" s="48">
        <f t="shared" si="28"/>
        <v>0</v>
      </c>
      <c r="BM8" s="49"/>
      <c r="BN8" s="48">
        <f t="shared" si="29"/>
        <v>0</v>
      </c>
      <c r="BO8" s="46">
        <f ca="1">SUMIF($K$4:$BN$39,$K$4,$K8:$BL8)</f>
        <v>0</v>
      </c>
      <c r="BP8" s="28">
        <f ca="1">SUMIF($K$4:$BN$39,$L$4,$K8:$BL8)</f>
        <v>0</v>
      </c>
      <c r="BQ8" s="69">
        <f ca="1">C8+I8-BO8</f>
        <v>2</v>
      </c>
      <c r="BR8" s="70">
        <f ca="1">D8+J8-BP8</f>
        <v>122.09</v>
      </c>
      <c r="BS8" s="17"/>
      <c r="BT8" s="18"/>
    </row>
    <row r="9" spans="2:72" ht="11.1" customHeight="1" outlineLevel="1" x14ac:dyDescent="0.2">
      <c r="B9" s="27" t="s">
        <v>4</v>
      </c>
      <c r="C9" s="42">
        <v>1</v>
      </c>
      <c r="D9" s="33">
        <v>2488.33</v>
      </c>
      <c r="E9" s="43"/>
      <c r="F9" s="44"/>
      <c r="G9" s="45"/>
      <c r="H9" s="44"/>
      <c r="I9" s="46">
        <f t="shared" si="0"/>
        <v>0</v>
      </c>
      <c r="J9" s="28">
        <f t="shared" si="1"/>
        <v>0</v>
      </c>
      <c r="K9" s="47"/>
      <c r="L9" s="48">
        <f t="shared" si="2"/>
        <v>0</v>
      </c>
      <c r="M9" s="47"/>
      <c r="N9" s="48">
        <f t="shared" si="3"/>
        <v>0</v>
      </c>
      <c r="O9" s="47"/>
      <c r="P9" s="48">
        <f t="shared" si="4"/>
        <v>0</v>
      </c>
      <c r="Q9" s="47"/>
      <c r="R9" s="48">
        <f t="shared" si="5"/>
        <v>0</v>
      </c>
      <c r="S9" s="47"/>
      <c r="T9" s="48">
        <f t="shared" si="6"/>
        <v>0</v>
      </c>
      <c r="U9" s="47"/>
      <c r="V9" s="48">
        <f t="shared" si="7"/>
        <v>0</v>
      </c>
      <c r="W9" s="47"/>
      <c r="X9" s="48">
        <f t="shared" si="8"/>
        <v>0</v>
      </c>
      <c r="Y9" s="47"/>
      <c r="Z9" s="48">
        <f t="shared" si="9"/>
        <v>0</v>
      </c>
      <c r="AA9" s="47"/>
      <c r="AB9" s="48">
        <f t="shared" si="10"/>
        <v>0</v>
      </c>
      <c r="AC9" s="47"/>
      <c r="AD9" s="48">
        <f t="shared" si="11"/>
        <v>0</v>
      </c>
      <c r="AE9" s="47"/>
      <c r="AF9" s="48">
        <f t="shared" si="12"/>
        <v>0</v>
      </c>
      <c r="AG9" s="47"/>
      <c r="AH9" s="48">
        <f t="shared" si="13"/>
        <v>0</v>
      </c>
      <c r="AI9" s="47"/>
      <c r="AJ9" s="48">
        <f t="shared" si="14"/>
        <v>0</v>
      </c>
      <c r="AK9" s="47"/>
      <c r="AL9" s="48">
        <f t="shared" si="15"/>
        <v>0</v>
      </c>
      <c r="AM9" s="47"/>
      <c r="AN9" s="48">
        <f t="shared" si="16"/>
        <v>0</v>
      </c>
      <c r="AO9" s="47"/>
      <c r="AP9" s="48">
        <f t="shared" si="17"/>
        <v>0</v>
      </c>
      <c r="AQ9" s="47"/>
      <c r="AR9" s="48">
        <f t="shared" si="18"/>
        <v>0</v>
      </c>
      <c r="AS9" s="47"/>
      <c r="AT9" s="48">
        <f t="shared" si="19"/>
        <v>0</v>
      </c>
      <c r="AU9" s="47"/>
      <c r="AV9" s="48">
        <f t="shared" si="20"/>
        <v>0</v>
      </c>
      <c r="AW9" s="47"/>
      <c r="AX9" s="48">
        <f t="shared" si="21"/>
        <v>0</v>
      </c>
      <c r="AY9" s="47"/>
      <c r="AZ9" s="48">
        <f t="shared" si="22"/>
        <v>0</v>
      </c>
      <c r="BA9" s="47"/>
      <c r="BB9" s="48">
        <f t="shared" si="23"/>
        <v>0</v>
      </c>
      <c r="BC9" s="47"/>
      <c r="BD9" s="48">
        <f t="shared" si="24"/>
        <v>0</v>
      </c>
      <c r="BE9" s="47"/>
      <c r="BF9" s="48">
        <f t="shared" si="25"/>
        <v>0</v>
      </c>
      <c r="BG9" s="47"/>
      <c r="BH9" s="48">
        <f t="shared" si="26"/>
        <v>0</v>
      </c>
      <c r="BI9" s="47"/>
      <c r="BJ9" s="48">
        <f t="shared" si="27"/>
        <v>0</v>
      </c>
      <c r="BK9" s="47"/>
      <c r="BL9" s="48">
        <f t="shared" si="28"/>
        <v>0</v>
      </c>
      <c r="BM9" s="49"/>
      <c r="BN9" s="48">
        <f t="shared" si="29"/>
        <v>0</v>
      </c>
      <c r="BO9" s="46">
        <f ca="1">SUMIF($K$4:$BN$39,$K$4,$K9:$BL9)</f>
        <v>0</v>
      </c>
      <c r="BP9" s="28">
        <f ca="1">SUMIF($K$4:$BN$39,$L$4,$K9:$BL9)</f>
        <v>0</v>
      </c>
      <c r="BQ9" s="69">
        <f ca="1">C9+I9-BO9</f>
        <v>1</v>
      </c>
      <c r="BR9" s="70">
        <f ca="1">D9+J9-BP9</f>
        <v>2488.33</v>
      </c>
      <c r="BS9" s="17"/>
      <c r="BT9" s="18"/>
    </row>
    <row r="10" spans="2:72" ht="11.1" customHeight="1" outlineLevel="1" x14ac:dyDescent="0.2">
      <c r="B10" s="27" t="s">
        <v>5</v>
      </c>
      <c r="C10" s="42">
        <v>37</v>
      </c>
      <c r="D10" s="33">
        <v>423.46999999999991</v>
      </c>
      <c r="E10" s="43"/>
      <c r="F10" s="44"/>
      <c r="G10" s="45"/>
      <c r="H10" s="44"/>
      <c r="I10" s="46">
        <f t="shared" ref="I10:I23" si="30">E10+G10</f>
        <v>0</v>
      </c>
      <c r="J10" s="28">
        <f t="shared" ref="J10:J23" si="31">F10+H10</f>
        <v>0</v>
      </c>
      <c r="K10" s="47"/>
      <c r="L10" s="48">
        <f t="shared" ref="L10:L23" si="32">IF(ISERR(ROUND(K10*(($D10+$F10+$H10)/($C10+$E10+$G10)),2)),,ROUND(K10*(($D10+$F10+$H10)/($C10+$E10+$G10)),2))</f>
        <v>0</v>
      </c>
      <c r="M10" s="47"/>
      <c r="N10" s="48">
        <f t="shared" ref="N10:N23" si="33">IF(ISERR(ROUND(M10*(($D10+$F10+$H10)/($C10+$E10+$G10)),2)),,ROUND(M10*(($D10+$F10+$H10)/($C10+$E10+$G10)),2))</f>
        <v>0</v>
      </c>
      <c r="O10" s="47"/>
      <c r="P10" s="48">
        <f t="shared" ref="P10:P23" si="34">IF(ISERR(ROUND(O10*(($D10+$F10+$H10)/($C10+$E10+$G10)),2)),,ROUND(O10*(($D10+$F10+$H10)/($C10+$E10+$G10)),2))</f>
        <v>0</v>
      </c>
      <c r="Q10" s="47"/>
      <c r="R10" s="48">
        <f t="shared" ref="R10:R23" si="35">IF(ISERR(ROUND(Q10*(($D10+$F10+$H10)/($C10+$E10+$G10)),2)),,ROUND(Q10*(($D10+$F10+$H10)/($C10+$E10+$G10)),2))</f>
        <v>0</v>
      </c>
      <c r="S10" s="47"/>
      <c r="T10" s="48">
        <f t="shared" ref="T10:T23" si="36">IF(ISERR(ROUND(S10*(($D10+$F10+$H10)/($C10+$E10+$G10)),2)),,ROUND(S10*(($D10+$F10+$H10)/($C10+$E10+$G10)),2))</f>
        <v>0</v>
      </c>
      <c r="U10" s="47"/>
      <c r="V10" s="48">
        <f t="shared" ref="V10:V23" si="37">IF(ISERR(ROUND(U10*(($D10+$F10+$H10)/($C10+$E10+$G10)),2)),,ROUND(U10*(($D10+$F10+$H10)/($C10+$E10+$G10)),2))</f>
        <v>0</v>
      </c>
      <c r="W10" s="47"/>
      <c r="X10" s="48">
        <f t="shared" ref="X10:X23" si="38">IF(ISERR(ROUND(W10*(($D10+$F10+$H10)/($C10+$E10+$G10)),2)),,ROUND(W10*(($D10+$F10+$H10)/($C10+$E10+$G10)),2))</f>
        <v>0</v>
      </c>
      <c r="Y10" s="47"/>
      <c r="Z10" s="48">
        <f t="shared" ref="Z10:Z23" si="39">IF(ISERR(ROUND(Y10*(($D10+$F10+$H10)/($C10+$E10+$G10)),2)),,ROUND(Y10*(($D10+$F10+$H10)/($C10+$E10+$G10)),2))</f>
        <v>0</v>
      </c>
      <c r="AA10" s="47"/>
      <c r="AB10" s="48">
        <f t="shared" ref="AB10:AB23" si="40">IF(ISERR(ROUND(AA10*(($D10+$F10+$H10)/($C10+$E10+$G10)),2)),,ROUND(AA10*(($D10+$F10+$H10)/($C10+$E10+$G10)),2))</f>
        <v>0</v>
      </c>
      <c r="AC10" s="47"/>
      <c r="AD10" s="48">
        <f t="shared" ref="AD10:AD23" si="41">IF(ISERR(ROUND(AC10*(($D10+$F10+$H10)/($C10+$E10+$G10)),2)),,ROUND(AC10*(($D10+$F10+$H10)/($C10+$E10+$G10)),2))</f>
        <v>0</v>
      </c>
      <c r="AE10" s="47"/>
      <c r="AF10" s="48">
        <f t="shared" ref="AF10:AF23" si="42">IF(ISERR(ROUND(AE10*(($D10+$F10+$H10)/($C10+$E10+$G10)),2)),,ROUND(AE10*(($D10+$F10+$H10)/($C10+$E10+$G10)),2))</f>
        <v>0</v>
      </c>
      <c r="AG10" s="47"/>
      <c r="AH10" s="48">
        <f t="shared" ref="AH10:AH23" si="43">IF(ISERR(ROUND(AG10*(($D10+$F10+$H10)/($C10+$E10+$G10)),2)),,ROUND(AG10*(($D10+$F10+$H10)/($C10+$E10+$G10)),2))</f>
        <v>0</v>
      </c>
      <c r="AI10" s="47"/>
      <c r="AJ10" s="48">
        <f t="shared" ref="AJ10:AJ23" si="44">IF(ISERR(ROUND(AI10*(($D10+$F10+$H10)/($C10+$E10+$G10)),2)),,ROUND(AI10*(($D10+$F10+$H10)/($C10+$E10+$G10)),2))</f>
        <v>0</v>
      </c>
      <c r="AK10" s="47"/>
      <c r="AL10" s="48">
        <f t="shared" ref="AL10:AL23" si="45">IF(ISERR(ROUND(AK10*(($D10+$F10+$H10)/($C10+$E10+$G10)),2)),,ROUND(AK10*(($D10+$F10+$H10)/($C10+$E10+$G10)),2))</f>
        <v>0</v>
      </c>
      <c r="AM10" s="47"/>
      <c r="AN10" s="48">
        <f t="shared" ref="AN10:AN23" si="46">IF(ISERR(ROUND(AM10*(($D10+$F10+$H10)/($C10+$E10+$G10)),2)),,ROUND(AM10*(($D10+$F10+$H10)/($C10+$E10+$G10)),2))</f>
        <v>0</v>
      </c>
      <c r="AO10" s="47"/>
      <c r="AP10" s="48">
        <f t="shared" ref="AP10:AP23" si="47">IF(ISERR(ROUND(AO10*(($D10+$F10+$H10)/($C10+$E10+$G10)),2)),,ROUND(AO10*(($D10+$F10+$H10)/($C10+$E10+$G10)),2))</f>
        <v>0</v>
      </c>
      <c r="AQ10" s="47"/>
      <c r="AR10" s="48">
        <f t="shared" ref="AR10:AR23" si="48">IF(ISERR(ROUND(AQ10*(($D10+$F10+$H10)/($C10+$E10+$G10)),2)),,ROUND(AQ10*(($D10+$F10+$H10)/($C10+$E10+$G10)),2))</f>
        <v>0</v>
      </c>
      <c r="AS10" s="47"/>
      <c r="AT10" s="48">
        <f t="shared" ref="AT10:AT23" si="49">IF(ISERR(ROUND(AS10*(($D10+$F10+$H10)/($C10+$E10+$G10)),2)),,ROUND(AS10*(($D10+$F10+$H10)/($C10+$E10+$G10)),2))</f>
        <v>0</v>
      </c>
      <c r="AU10" s="47"/>
      <c r="AV10" s="48">
        <f t="shared" ref="AV10:AV23" si="50">IF(ISERR(ROUND(AU10*(($D10+$F10+$H10)/($C10+$E10+$G10)),2)),,ROUND(AU10*(($D10+$F10+$H10)/($C10+$E10+$G10)),2))</f>
        <v>0</v>
      </c>
      <c r="AW10" s="47"/>
      <c r="AX10" s="48">
        <f t="shared" ref="AX10:AX23" si="51">IF(ISERR(ROUND(AW10*(($D10+$F10+$H10)/($C10+$E10+$G10)),2)),,ROUND(AW10*(($D10+$F10+$H10)/($C10+$E10+$G10)),2))</f>
        <v>0</v>
      </c>
      <c r="AY10" s="47"/>
      <c r="AZ10" s="48">
        <f t="shared" ref="AZ10:AZ23" si="52">IF(ISERR(ROUND(AY10*(($D10+$F10+$H10)/($C10+$E10+$G10)),2)),,ROUND(AY10*(($D10+$F10+$H10)/($C10+$E10+$G10)),2))</f>
        <v>0</v>
      </c>
      <c r="BA10" s="47"/>
      <c r="BB10" s="48">
        <f t="shared" ref="BB10:BB23" si="53">IF(ISERR(ROUND(BA10*(($D10+$F10+$H10)/($C10+$E10+$G10)),2)),,ROUND(BA10*(($D10+$F10+$H10)/($C10+$E10+$G10)),2))</f>
        <v>0</v>
      </c>
      <c r="BC10" s="47"/>
      <c r="BD10" s="48">
        <f t="shared" ref="BD10:BD23" si="54">IF(ISERR(ROUND(BC10*(($D10+$F10+$H10)/($C10+$E10+$G10)),2)),,ROUND(BC10*(($D10+$F10+$H10)/($C10+$E10+$G10)),2))</f>
        <v>0</v>
      </c>
      <c r="BE10" s="47"/>
      <c r="BF10" s="48">
        <f t="shared" ref="BF10:BF23" si="55">IF(ISERR(ROUND(BE10*(($D10+$F10+$H10)/($C10+$E10+$G10)),2)),,ROUND(BE10*(($D10+$F10+$H10)/($C10+$E10+$G10)),2))</f>
        <v>0</v>
      </c>
      <c r="BG10" s="47"/>
      <c r="BH10" s="48">
        <f t="shared" ref="BH10:BH23" si="56">IF(ISERR(ROUND(BG10*(($D10+$F10+$H10)/($C10+$E10+$G10)),2)),,ROUND(BG10*(($D10+$F10+$H10)/($C10+$E10+$G10)),2))</f>
        <v>0</v>
      </c>
      <c r="BI10" s="47"/>
      <c r="BJ10" s="48">
        <f t="shared" ref="BJ10:BJ23" si="57">IF(ISERR(ROUND(BI10*(($D10+$F10+$H10)/($C10+$E10+$G10)),2)),,ROUND(BI10*(($D10+$F10+$H10)/($C10+$E10+$G10)),2))</f>
        <v>0</v>
      </c>
      <c r="BK10" s="47"/>
      <c r="BL10" s="48">
        <f t="shared" ref="BL10:BL23" si="58">IF(ISERR(ROUND(BK10*(($D10+$F10+$H10)/($C10+$E10+$G10)),2)),,ROUND(BK10*(($D10+$F10+$H10)/($C10+$E10+$G10)),2))</f>
        <v>0</v>
      </c>
      <c r="BM10" s="49"/>
      <c r="BN10" s="48">
        <f t="shared" ref="BN10:BN23" si="59">IF(ISERR(ROUND(BM10*(($D10+$F10+$H10)/($C10+$E10+$G10)),2)),,ROUND(BM10*(($D10+$F10+$H10)/($C10+$E10+$G10)),2))</f>
        <v>0</v>
      </c>
      <c r="BO10" s="46">
        <f ca="1">SUMIF($K$4:$BN$39,$K$4,$K10:$BL10)</f>
        <v>0</v>
      </c>
      <c r="BP10" s="28">
        <f ca="1">SUMIF($K$4:$BN$39,$L$4,$K10:$BL10)</f>
        <v>0</v>
      </c>
      <c r="BQ10" s="69">
        <f ca="1">C10+I10-BO10</f>
        <v>37</v>
      </c>
      <c r="BR10" s="70">
        <f ca="1">D10+J10-BP10</f>
        <v>423.46999999999991</v>
      </c>
      <c r="BS10" s="17"/>
      <c r="BT10" s="18"/>
    </row>
    <row r="11" spans="2:72" ht="11.1" customHeight="1" outlineLevel="1" x14ac:dyDescent="0.2">
      <c r="B11" s="27" t="s">
        <v>34</v>
      </c>
      <c r="C11" s="42">
        <v>170</v>
      </c>
      <c r="D11" s="33">
        <v>1144.52</v>
      </c>
      <c r="E11" s="43"/>
      <c r="F11" s="44"/>
      <c r="G11" s="45"/>
      <c r="H11" s="44"/>
      <c r="I11" s="46">
        <f t="shared" si="30"/>
        <v>0</v>
      </c>
      <c r="J11" s="28">
        <f t="shared" si="31"/>
        <v>0</v>
      </c>
      <c r="K11" s="47"/>
      <c r="L11" s="48">
        <f t="shared" si="32"/>
        <v>0</v>
      </c>
      <c r="M11" s="47"/>
      <c r="N11" s="48">
        <f t="shared" si="33"/>
        <v>0</v>
      </c>
      <c r="O11" s="47"/>
      <c r="P11" s="48">
        <f t="shared" si="34"/>
        <v>0</v>
      </c>
      <c r="Q11" s="47"/>
      <c r="R11" s="48">
        <f t="shared" si="35"/>
        <v>0</v>
      </c>
      <c r="S11" s="47"/>
      <c r="T11" s="48">
        <f t="shared" si="36"/>
        <v>0</v>
      </c>
      <c r="U11" s="47"/>
      <c r="V11" s="48">
        <f t="shared" si="37"/>
        <v>0</v>
      </c>
      <c r="W11" s="47"/>
      <c r="X11" s="48">
        <f t="shared" si="38"/>
        <v>0</v>
      </c>
      <c r="Y11" s="47"/>
      <c r="Z11" s="48">
        <f t="shared" si="39"/>
        <v>0</v>
      </c>
      <c r="AA11" s="47"/>
      <c r="AB11" s="48">
        <f t="shared" si="40"/>
        <v>0</v>
      </c>
      <c r="AC11" s="47"/>
      <c r="AD11" s="48">
        <f t="shared" si="41"/>
        <v>0</v>
      </c>
      <c r="AE11" s="47"/>
      <c r="AF11" s="48">
        <f t="shared" si="42"/>
        <v>0</v>
      </c>
      <c r="AG11" s="47"/>
      <c r="AH11" s="48">
        <f t="shared" si="43"/>
        <v>0</v>
      </c>
      <c r="AI11" s="47"/>
      <c r="AJ11" s="48">
        <f t="shared" si="44"/>
        <v>0</v>
      </c>
      <c r="AK11" s="47"/>
      <c r="AL11" s="48">
        <f t="shared" si="45"/>
        <v>0</v>
      </c>
      <c r="AM11" s="47"/>
      <c r="AN11" s="48">
        <f t="shared" si="46"/>
        <v>0</v>
      </c>
      <c r="AO11" s="47"/>
      <c r="AP11" s="48">
        <f t="shared" si="47"/>
        <v>0</v>
      </c>
      <c r="AQ11" s="47"/>
      <c r="AR11" s="48">
        <f t="shared" si="48"/>
        <v>0</v>
      </c>
      <c r="AS11" s="47"/>
      <c r="AT11" s="48">
        <f t="shared" si="49"/>
        <v>0</v>
      </c>
      <c r="AU11" s="47"/>
      <c r="AV11" s="48">
        <f t="shared" si="50"/>
        <v>0</v>
      </c>
      <c r="AW11" s="47"/>
      <c r="AX11" s="48">
        <f t="shared" si="51"/>
        <v>0</v>
      </c>
      <c r="AY11" s="47"/>
      <c r="AZ11" s="48">
        <f t="shared" si="52"/>
        <v>0</v>
      </c>
      <c r="BA11" s="47"/>
      <c r="BB11" s="48">
        <f t="shared" si="53"/>
        <v>0</v>
      </c>
      <c r="BC11" s="47"/>
      <c r="BD11" s="48">
        <f t="shared" si="54"/>
        <v>0</v>
      </c>
      <c r="BE11" s="47"/>
      <c r="BF11" s="48">
        <f t="shared" si="55"/>
        <v>0</v>
      </c>
      <c r="BG11" s="47"/>
      <c r="BH11" s="48">
        <f t="shared" si="56"/>
        <v>0</v>
      </c>
      <c r="BI11" s="47"/>
      <c r="BJ11" s="48">
        <f t="shared" si="57"/>
        <v>0</v>
      </c>
      <c r="BK11" s="47"/>
      <c r="BL11" s="48">
        <f t="shared" si="58"/>
        <v>0</v>
      </c>
      <c r="BM11" s="49"/>
      <c r="BN11" s="48">
        <f t="shared" si="59"/>
        <v>0</v>
      </c>
      <c r="BO11" s="46">
        <f ca="1">SUMIF($K$4:$BN$39,$K$4,$K11:$BL11)</f>
        <v>0</v>
      </c>
      <c r="BP11" s="28">
        <f ca="1">SUMIF($K$4:$BN$39,$L$4,$K11:$BL11)</f>
        <v>0</v>
      </c>
      <c r="BQ11" s="69">
        <f ca="1">C11+I11-BO11</f>
        <v>170</v>
      </c>
      <c r="BR11" s="70">
        <f ca="1">D11+J11-BP11</f>
        <v>1144.52</v>
      </c>
      <c r="BS11" s="17"/>
      <c r="BT11" s="18"/>
    </row>
    <row r="12" spans="2:72" ht="11.25" outlineLevel="1" x14ac:dyDescent="0.2">
      <c r="B12" s="27" t="s">
        <v>28</v>
      </c>
      <c r="C12" s="42">
        <v>0</v>
      </c>
      <c r="D12" s="33">
        <v>0</v>
      </c>
      <c r="E12" s="43"/>
      <c r="F12" s="44"/>
      <c r="G12" s="45"/>
      <c r="H12" s="44"/>
      <c r="I12" s="46">
        <f t="shared" si="30"/>
        <v>0</v>
      </c>
      <c r="J12" s="28">
        <f t="shared" si="31"/>
        <v>0</v>
      </c>
      <c r="K12" s="47"/>
      <c r="L12" s="48">
        <f t="shared" si="32"/>
        <v>0</v>
      </c>
      <c r="M12" s="47"/>
      <c r="N12" s="48">
        <f t="shared" si="33"/>
        <v>0</v>
      </c>
      <c r="O12" s="47"/>
      <c r="P12" s="48">
        <f t="shared" si="34"/>
        <v>0</v>
      </c>
      <c r="Q12" s="47"/>
      <c r="R12" s="48">
        <f t="shared" si="35"/>
        <v>0</v>
      </c>
      <c r="S12" s="47"/>
      <c r="T12" s="48">
        <f t="shared" si="36"/>
        <v>0</v>
      </c>
      <c r="U12" s="47"/>
      <c r="V12" s="48">
        <f t="shared" si="37"/>
        <v>0</v>
      </c>
      <c r="W12" s="47"/>
      <c r="X12" s="48">
        <f t="shared" si="38"/>
        <v>0</v>
      </c>
      <c r="Y12" s="47"/>
      <c r="Z12" s="48">
        <f t="shared" si="39"/>
        <v>0</v>
      </c>
      <c r="AA12" s="47"/>
      <c r="AB12" s="48">
        <f t="shared" si="40"/>
        <v>0</v>
      </c>
      <c r="AC12" s="47"/>
      <c r="AD12" s="48">
        <f t="shared" si="41"/>
        <v>0</v>
      </c>
      <c r="AE12" s="47"/>
      <c r="AF12" s="48">
        <f t="shared" si="42"/>
        <v>0</v>
      </c>
      <c r="AG12" s="47"/>
      <c r="AH12" s="48">
        <f t="shared" si="43"/>
        <v>0</v>
      </c>
      <c r="AI12" s="47"/>
      <c r="AJ12" s="48">
        <f t="shared" si="44"/>
        <v>0</v>
      </c>
      <c r="AK12" s="47"/>
      <c r="AL12" s="48">
        <f t="shared" si="45"/>
        <v>0</v>
      </c>
      <c r="AM12" s="47"/>
      <c r="AN12" s="48">
        <f t="shared" si="46"/>
        <v>0</v>
      </c>
      <c r="AO12" s="47"/>
      <c r="AP12" s="48">
        <f t="shared" si="47"/>
        <v>0</v>
      </c>
      <c r="AQ12" s="47"/>
      <c r="AR12" s="48">
        <f t="shared" si="48"/>
        <v>0</v>
      </c>
      <c r="AS12" s="47"/>
      <c r="AT12" s="48">
        <f t="shared" si="49"/>
        <v>0</v>
      </c>
      <c r="AU12" s="47"/>
      <c r="AV12" s="48">
        <f t="shared" si="50"/>
        <v>0</v>
      </c>
      <c r="AW12" s="47"/>
      <c r="AX12" s="48">
        <f t="shared" si="51"/>
        <v>0</v>
      </c>
      <c r="AY12" s="47"/>
      <c r="AZ12" s="48">
        <f t="shared" si="52"/>
        <v>0</v>
      </c>
      <c r="BA12" s="47"/>
      <c r="BB12" s="48">
        <f t="shared" si="53"/>
        <v>0</v>
      </c>
      <c r="BC12" s="47"/>
      <c r="BD12" s="48">
        <f t="shared" si="54"/>
        <v>0</v>
      </c>
      <c r="BE12" s="47"/>
      <c r="BF12" s="48">
        <f t="shared" si="55"/>
        <v>0</v>
      </c>
      <c r="BG12" s="47"/>
      <c r="BH12" s="48">
        <f t="shared" si="56"/>
        <v>0</v>
      </c>
      <c r="BI12" s="47"/>
      <c r="BJ12" s="48">
        <f t="shared" si="57"/>
        <v>0</v>
      </c>
      <c r="BK12" s="47"/>
      <c r="BL12" s="48">
        <f t="shared" si="58"/>
        <v>0</v>
      </c>
      <c r="BM12" s="49"/>
      <c r="BN12" s="48">
        <f t="shared" si="59"/>
        <v>0</v>
      </c>
      <c r="BO12" s="46">
        <f ca="1">SUMIF($K$4:$BN$39,$K$4,$K12:$BL12)</f>
        <v>0</v>
      </c>
      <c r="BP12" s="28">
        <f ca="1">SUMIF($K$4:$BN$39,$L$4,$K12:$BL12)</f>
        <v>0</v>
      </c>
      <c r="BQ12" s="69">
        <f ca="1">C12+I12-BO12</f>
        <v>0</v>
      </c>
      <c r="BR12" s="70">
        <f ca="1">D12+J12-BP12</f>
        <v>0</v>
      </c>
      <c r="BS12" s="17"/>
      <c r="BT12" s="18"/>
    </row>
    <row r="13" spans="2:72" ht="11.25" outlineLevel="1" x14ac:dyDescent="0.2">
      <c r="B13" s="27" t="s">
        <v>26</v>
      </c>
      <c r="C13" s="42">
        <v>0</v>
      </c>
      <c r="D13" s="33">
        <v>0</v>
      </c>
      <c r="E13" s="43"/>
      <c r="F13" s="44"/>
      <c r="G13" s="45"/>
      <c r="H13" s="44"/>
      <c r="I13" s="46">
        <f t="shared" si="30"/>
        <v>0</v>
      </c>
      <c r="J13" s="28">
        <f t="shared" si="31"/>
        <v>0</v>
      </c>
      <c r="K13" s="47"/>
      <c r="L13" s="48">
        <f t="shared" si="32"/>
        <v>0</v>
      </c>
      <c r="M13" s="47"/>
      <c r="N13" s="48">
        <f t="shared" si="33"/>
        <v>0</v>
      </c>
      <c r="O13" s="47"/>
      <c r="P13" s="48">
        <f t="shared" si="34"/>
        <v>0</v>
      </c>
      <c r="Q13" s="47"/>
      <c r="R13" s="48">
        <f t="shared" si="35"/>
        <v>0</v>
      </c>
      <c r="S13" s="47"/>
      <c r="T13" s="48">
        <f t="shared" si="36"/>
        <v>0</v>
      </c>
      <c r="U13" s="47"/>
      <c r="V13" s="48">
        <f t="shared" si="37"/>
        <v>0</v>
      </c>
      <c r="W13" s="47"/>
      <c r="X13" s="48">
        <f t="shared" si="38"/>
        <v>0</v>
      </c>
      <c r="Y13" s="47"/>
      <c r="Z13" s="48">
        <f t="shared" si="39"/>
        <v>0</v>
      </c>
      <c r="AA13" s="47"/>
      <c r="AB13" s="48">
        <f t="shared" si="40"/>
        <v>0</v>
      </c>
      <c r="AC13" s="47"/>
      <c r="AD13" s="48">
        <f t="shared" si="41"/>
        <v>0</v>
      </c>
      <c r="AE13" s="47"/>
      <c r="AF13" s="48">
        <f t="shared" si="42"/>
        <v>0</v>
      </c>
      <c r="AG13" s="47"/>
      <c r="AH13" s="48">
        <f t="shared" si="43"/>
        <v>0</v>
      </c>
      <c r="AI13" s="47"/>
      <c r="AJ13" s="48">
        <f t="shared" si="44"/>
        <v>0</v>
      </c>
      <c r="AK13" s="47"/>
      <c r="AL13" s="48">
        <f t="shared" si="45"/>
        <v>0</v>
      </c>
      <c r="AM13" s="47"/>
      <c r="AN13" s="48">
        <f t="shared" si="46"/>
        <v>0</v>
      </c>
      <c r="AO13" s="47"/>
      <c r="AP13" s="48">
        <f t="shared" si="47"/>
        <v>0</v>
      </c>
      <c r="AQ13" s="47"/>
      <c r="AR13" s="48">
        <f t="shared" si="48"/>
        <v>0</v>
      </c>
      <c r="AS13" s="47"/>
      <c r="AT13" s="48">
        <f t="shared" si="49"/>
        <v>0</v>
      </c>
      <c r="AU13" s="47"/>
      <c r="AV13" s="48">
        <f t="shared" si="50"/>
        <v>0</v>
      </c>
      <c r="AW13" s="47"/>
      <c r="AX13" s="48">
        <f t="shared" si="51"/>
        <v>0</v>
      </c>
      <c r="AY13" s="47"/>
      <c r="AZ13" s="48">
        <f t="shared" si="52"/>
        <v>0</v>
      </c>
      <c r="BA13" s="47"/>
      <c r="BB13" s="48">
        <f t="shared" si="53"/>
        <v>0</v>
      </c>
      <c r="BC13" s="47"/>
      <c r="BD13" s="48">
        <f t="shared" si="54"/>
        <v>0</v>
      </c>
      <c r="BE13" s="47"/>
      <c r="BF13" s="48">
        <f t="shared" si="55"/>
        <v>0</v>
      </c>
      <c r="BG13" s="47"/>
      <c r="BH13" s="48">
        <f t="shared" si="56"/>
        <v>0</v>
      </c>
      <c r="BI13" s="47"/>
      <c r="BJ13" s="48">
        <f t="shared" si="57"/>
        <v>0</v>
      </c>
      <c r="BK13" s="47"/>
      <c r="BL13" s="48">
        <f t="shared" si="58"/>
        <v>0</v>
      </c>
      <c r="BM13" s="49"/>
      <c r="BN13" s="48">
        <f t="shared" si="59"/>
        <v>0</v>
      </c>
      <c r="BO13" s="46">
        <f ca="1">SUMIF($K$4:$BN$39,$K$4,$K13:$BL13)</f>
        <v>0</v>
      </c>
      <c r="BP13" s="28">
        <f ca="1">SUMIF($K$4:$BN$39,$L$4,$K13:$BL13)</f>
        <v>0</v>
      </c>
      <c r="BQ13" s="69">
        <f ca="1">C13+I13-BO13</f>
        <v>0</v>
      </c>
      <c r="BR13" s="70">
        <f ca="1">D13+J13-BP13</f>
        <v>0</v>
      </c>
      <c r="BS13" s="17"/>
      <c r="BT13" s="18"/>
    </row>
    <row r="14" spans="2:72" ht="11.1" customHeight="1" outlineLevel="1" x14ac:dyDescent="0.2">
      <c r="B14" s="27" t="s">
        <v>30</v>
      </c>
      <c r="C14" s="42">
        <v>0</v>
      </c>
      <c r="D14" s="33">
        <v>0</v>
      </c>
      <c r="E14" s="43"/>
      <c r="F14" s="44"/>
      <c r="G14" s="45">
        <v>1</v>
      </c>
      <c r="H14" s="44">
        <v>110</v>
      </c>
      <c r="I14" s="46">
        <f t="shared" si="30"/>
        <v>1</v>
      </c>
      <c r="J14" s="28">
        <f t="shared" si="31"/>
        <v>110</v>
      </c>
      <c r="K14" s="47"/>
      <c r="L14" s="48">
        <f t="shared" si="32"/>
        <v>0</v>
      </c>
      <c r="M14" s="47"/>
      <c r="N14" s="48">
        <f t="shared" si="33"/>
        <v>0</v>
      </c>
      <c r="O14" s="47"/>
      <c r="P14" s="48">
        <f t="shared" si="34"/>
        <v>0</v>
      </c>
      <c r="Q14" s="47"/>
      <c r="R14" s="48">
        <f t="shared" si="35"/>
        <v>0</v>
      </c>
      <c r="S14" s="47"/>
      <c r="T14" s="48">
        <f t="shared" si="36"/>
        <v>0</v>
      </c>
      <c r="U14" s="47"/>
      <c r="V14" s="48">
        <f t="shared" si="37"/>
        <v>0</v>
      </c>
      <c r="W14" s="47"/>
      <c r="X14" s="48">
        <f t="shared" si="38"/>
        <v>0</v>
      </c>
      <c r="Y14" s="47"/>
      <c r="Z14" s="48">
        <f t="shared" si="39"/>
        <v>0</v>
      </c>
      <c r="AA14" s="47"/>
      <c r="AB14" s="48">
        <f t="shared" si="40"/>
        <v>0</v>
      </c>
      <c r="AC14" s="47"/>
      <c r="AD14" s="48">
        <f t="shared" si="41"/>
        <v>0</v>
      </c>
      <c r="AE14" s="47"/>
      <c r="AF14" s="48">
        <f t="shared" si="42"/>
        <v>0</v>
      </c>
      <c r="AG14" s="47"/>
      <c r="AH14" s="48">
        <f t="shared" si="43"/>
        <v>0</v>
      </c>
      <c r="AI14" s="47"/>
      <c r="AJ14" s="48">
        <f t="shared" si="44"/>
        <v>0</v>
      </c>
      <c r="AK14" s="47"/>
      <c r="AL14" s="48">
        <f t="shared" si="45"/>
        <v>0</v>
      </c>
      <c r="AM14" s="47"/>
      <c r="AN14" s="48">
        <f t="shared" si="46"/>
        <v>0</v>
      </c>
      <c r="AO14" s="47"/>
      <c r="AP14" s="48">
        <f t="shared" si="47"/>
        <v>0</v>
      </c>
      <c r="AQ14" s="47"/>
      <c r="AR14" s="48">
        <f t="shared" si="48"/>
        <v>0</v>
      </c>
      <c r="AS14" s="47"/>
      <c r="AT14" s="48">
        <f t="shared" si="49"/>
        <v>0</v>
      </c>
      <c r="AU14" s="47"/>
      <c r="AV14" s="48">
        <f t="shared" si="50"/>
        <v>0</v>
      </c>
      <c r="AW14" s="47"/>
      <c r="AX14" s="48">
        <f t="shared" si="51"/>
        <v>0</v>
      </c>
      <c r="AY14" s="47"/>
      <c r="AZ14" s="48">
        <f t="shared" si="52"/>
        <v>0</v>
      </c>
      <c r="BA14" s="47"/>
      <c r="BB14" s="48">
        <f t="shared" si="53"/>
        <v>0</v>
      </c>
      <c r="BC14" s="47"/>
      <c r="BD14" s="48">
        <f t="shared" si="54"/>
        <v>0</v>
      </c>
      <c r="BE14" s="47"/>
      <c r="BF14" s="48">
        <f t="shared" si="55"/>
        <v>0</v>
      </c>
      <c r="BG14" s="47"/>
      <c r="BH14" s="48">
        <f t="shared" si="56"/>
        <v>0</v>
      </c>
      <c r="BI14" s="47"/>
      <c r="BJ14" s="48">
        <f t="shared" si="57"/>
        <v>0</v>
      </c>
      <c r="BK14" s="47"/>
      <c r="BL14" s="48">
        <f t="shared" si="58"/>
        <v>0</v>
      </c>
      <c r="BM14" s="49"/>
      <c r="BN14" s="48">
        <f t="shared" si="59"/>
        <v>0</v>
      </c>
      <c r="BO14" s="46">
        <f ca="1">SUMIF($K$4:$BN$39,$K$4,$K14:$BL14)</f>
        <v>0</v>
      </c>
      <c r="BP14" s="28">
        <f ca="1">SUMIF($K$4:$BN$39,$L$4,$K14:$BL14)</f>
        <v>0</v>
      </c>
      <c r="BQ14" s="69">
        <f ca="1">C14+I14-BO14</f>
        <v>1</v>
      </c>
      <c r="BR14" s="70">
        <f ca="1">D14+J14-BP14</f>
        <v>110</v>
      </c>
      <c r="BS14" s="17"/>
      <c r="BT14" s="18"/>
    </row>
    <row r="15" spans="2:72" ht="11.1" customHeight="1" outlineLevel="1" x14ac:dyDescent="0.2">
      <c r="B15" s="27" t="s">
        <v>6</v>
      </c>
      <c r="C15" s="42">
        <v>0</v>
      </c>
      <c r="D15" s="33">
        <v>0</v>
      </c>
      <c r="E15" s="43"/>
      <c r="F15" s="44"/>
      <c r="G15" s="45"/>
      <c r="H15" s="44"/>
      <c r="I15" s="46">
        <f t="shared" si="30"/>
        <v>0</v>
      </c>
      <c r="J15" s="28">
        <f t="shared" si="31"/>
        <v>0</v>
      </c>
      <c r="K15" s="47"/>
      <c r="L15" s="48">
        <f t="shared" si="32"/>
        <v>0</v>
      </c>
      <c r="M15" s="47"/>
      <c r="N15" s="48">
        <f t="shared" si="33"/>
        <v>0</v>
      </c>
      <c r="O15" s="47"/>
      <c r="P15" s="48">
        <f t="shared" si="34"/>
        <v>0</v>
      </c>
      <c r="Q15" s="47"/>
      <c r="R15" s="48">
        <f t="shared" si="35"/>
        <v>0</v>
      </c>
      <c r="S15" s="47"/>
      <c r="T15" s="48">
        <f t="shared" si="36"/>
        <v>0</v>
      </c>
      <c r="U15" s="47"/>
      <c r="V15" s="48">
        <f t="shared" si="37"/>
        <v>0</v>
      </c>
      <c r="W15" s="47"/>
      <c r="X15" s="48">
        <f t="shared" si="38"/>
        <v>0</v>
      </c>
      <c r="Y15" s="47"/>
      <c r="Z15" s="48">
        <f t="shared" si="39"/>
        <v>0</v>
      </c>
      <c r="AA15" s="47"/>
      <c r="AB15" s="48">
        <f t="shared" si="40"/>
        <v>0</v>
      </c>
      <c r="AC15" s="47"/>
      <c r="AD15" s="48">
        <f t="shared" si="41"/>
        <v>0</v>
      </c>
      <c r="AE15" s="47"/>
      <c r="AF15" s="48">
        <f t="shared" si="42"/>
        <v>0</v>
      </c>
      <c r="AG15" s="47"/>
      <c r="AH15" s="48">
        <f t="shared" si="43"/>
        <v>0</v>
      </c>
      <c r="AI15" s="47"/>
      <c r="AJ15" s="48">
        <f t="shared" si="44"/>
        <v>0</v>
      </c>
      <c r="AK15" s="47"/>
      <c r="AL15" s="48">
        <f t="shared" si="45"/>
        <v>0</v>
      </c>
      <c r="AM15" s="47"/>
      <c r="AN15" s="48">
        <f t="shared" si="46"/>
        <v>0</v>
      </c>
      <c r="AO15" s="47"/>
      <c r="AP15" s="48">
        <f t="shared" si="47"/>
        <v>0</v>
      </c>
      <c r="AQ15" s="47"/>
      <c r="AR15" s="48">
        <f t="shared" si="48"/>
        <v>0</v>
      </c>
      <c r="AS15" s="47"/>
      <c r="AT15" s="48">
        <f t="shared" si="49"/>
        <v>0</v>
      </c>
      <c r="AU15" s="47"/>
      <c r="AV15" s="48">
        <f t="shared" si="50"/>
        <v>0</v>
      </c>
      <c r="AW15" s="47"/>
      <c r="AX15" s="48">
        <f t="shared" si="51"/>
        <v>0</v>
      </c>
      <c r="AY15" s="47"/>
      <c r="AZ15" s="48">
        <f t="shared" si="52"/>
        <v>0</v>
      </c>
      <c r="BA15" s="47"/>
      <c r="BB15" s="48">
        <f t="shared" si="53"/>
        <v>0</v>
      </c>
      <c r="BC15" s="47"/>
      <c r="BD15" s="48">
        <f t="shared" si="54"/>
        <v>0</v>
      </c>
      <c r="BE15" s="47"/>
      <c r="BF15" s="48">
        <f t="shared" si="55"/>
        <v>0</v>
      </c>
      <c r="BG15" s="47"/>
      <c r="BH15" s="48">
        <f t="shared" si="56"/>
        <v>0</v>
      </c>
      <c r="BI15" s="47"/>
      <c r="BJ15" s="48">
        <f t="shared" si="57"/>
        <v>0</v>
      </c>
      <c r="BK15" s="47"/>
      <c r="BL15" s="48">
        <f t="shared" si="58"/>
        <v>0</v>
      </c>
      <c r="BM15" s="49"/>
      <c r="BN15" s="48">
        <f t="shared" si="59"/>
        <v>0</v>
      </c>
      <c r="BO15" s="46">
        <f ca="1">SUMIF($K$4:$BN$39,$K$4,$K15:$BL15)</f>
        <v>0</v>
      </c>
      <c r="BP15" s="28">
        <f ca="1">SUMIF($K$4:$BN$39,$L$4,$K15:$BL15)</f>
        <v>0</v>
      </c>
      <c r="BQ15" s="69">
        <f ca="1">C15+I15-BO15</f>
        <v>0</v>
      </c>
      <c r="BR15" s="70">
        <f ca="1">D15+J15-BP15</f>
        <v>0</v>
      </c>
      <c r="BS15" s="21"/>
      <c r="BT15" s="18"/>
    </row>
    <row r="16" spans="2:72" ht="11.1" customHeight="1" outlineLevel="1" x14ac:dyDescent="0.2">
      <c r="B16" s="27" t="s">
        <v>35</v>
      </c>
      <c r="C16" s="42">
        <v>97</v>
      </c>
      <c r="D16" s="33">
        <v>3294.36</v>
      </c>
      <c r="E16" s="43"/>
      <c r="F16" s="44"/>
      <c r="G16" s="45"/>
      <c r="H16" s="44"/>
      <c r="I16" s="46">
        <f t="shared" si="30"/>
        <v>0</v>
      </c>
      <c r="J16" s="28">
        <f t="shared" si="31"/>
        <v>0</v>
      </c>
      <c r="K16" s="47"/>
      <c r="L16" s="48">
        <f t="shared" si="32"/>
        <v>0</v>
      </c>
      <c r="M16" s="47"/>
      <c r="N16" s="48">
        <f t="shared" si="33"/>
        <v>0</v>
      </c>
      <c r="O16" s="47"/>
      <c r="P16" s="48">
        <f t="shared" si="34"/>
        <v>0</v>
      </c>
      <c r="Q16" s="47"/>
      <c r="R16" s="48">
        <f t="shared" si="35"/>
        <v>0</v>
      </c>
      <c r="S16" s="47"/>
      <c r="T16" s="48">
        <f t="shared" si="36"/>
        <v>0</v>
      </c>
      <c r="U16" s="47"/>
      <c r="V16" s="48">
        <f t="shared" si="37"/>
        <v>0</v>
      </c>
      <c r="W16" s="47"/>
      <c r="X16" s="48">
        <f t="shared" si="38"/>
        <v>0</v>
      </c>
      <c r="Y16" s="47"/>
      <c r="Z16" s="48">
        <f t="shared" si="39"/>
        <v>0</v>
      </c>
      <c r="AA16" s="47"/>
      <c r="AB16" s="48">
        <f t="shared" si="40"/>
        <v>0</v>
      </c>
      <c r="AC16" s="47"/>
      <c r="AD16" s="48">
        <f t="shared" si="41"/>
        <v>0</v>
      </c>
      <c r="AE16" s="47">
        <v>1</v>
      </c>
      <c r="AF16" s="48">
        <f t="shared" si="42"/>
        <v>33.96</v>
      </c>
      <c r="AG16" s="47"/>
      <c r="AH16" s="48">
        <f t="shared" si="43"/>
        <v>0</v>
      </c>
      <c r="AI16" s="47"/>
      <c r="AJ16" s="48">
        <f t="shared" si="44"/>
        <v>0</v>
      </c>
      <c r="AK16" s="47"/>
      <c r="AL16" s="48">
        <f t="shared" si="45"/>
        <v>0</v>
      </c>
      <c r="AM16" s="47"/>
      <c r="AN16" s="48">
        <f t="shared" si="46"/>
        <v>0</v>
      </c>
      <c r="AO16" s="47"/>
      <c r="AP16" s="48">
        <f t="shared" si="47"/>
        <v>0</v>
      </c>
      <c r="AQ16" s="47"/>
      <c r="AR16" s="48">
        <f t="shared" si="48"/>
        <v>0</v>
      </c>
      <c r="AS16" s="47"/>
      <c r="AT16" s="48">
        <f t="shared" si="49"/>
        <v>0</v>
      </c>
      <c r="AU16" s="47"/>
      <c r="AV16" s="48">
        <f t="shared" si="50"/>
        <v>0</v>
      </c>
      <c r="AW16" s="47"/>
      <c r="AX16" s="48">
        <f t="shared" si="51"/>
        <v>0</v>
      </c>
      <c r="AY16" s="47"/>
      <c r="AZ16" s="48">
        <f t="shared" si="52"/>
        <v>0</v>
      </c>
      <c r="BA16" s="47"/>
      <c r="BB16" s="48">
        <f t="shared" si="53"/>
        <v>0</v>
      </c>
      <c r="BC16" s="47"/>
      <c r="BD16" s="48">
        <f t="shared" si="54"/>
        <v>0</v>
      </c>
      <c r="BE16" s="47"/>
      <c r="BF16" s="48">
        <f t="shared" si="55"/>
        <v>0</v>
      </c>
      <c r="BG16" s="47"/>
      <c r="BH16" s="48">
        <f t="shared" si="56"/>
        <v>0</v>
      </c>
      <c r="BI16" s="47"/>
      <c r="BJ16" s="48">
        <f t="shared" si="57"/>
        <v>0</v>
      </c>
      <c r="BK16" s="47"/>
      <c r="BL16" s="48">
        <f t="shared" si="58"/>
        <v>0</v>
      </c>
      <c r="BM16" s="49"/>
      <c r="BN16" s="48">
        <f t="shared" si="59"/>
        <v>0</v>
      </c>
      <c r="BO16" s="46">
        <f ca="1">SUMIF($K$4:$BN$39,$K$4,$K16:$BL16)</f>
        <v>1</v>
      </c>
      <c r="BP16" s="28">
        <f ca="1">SUMIF($K$4:$BN$39,$L$4,$K16:$BL16)</f>
        <v>33.96</v>
      </c>
      <c r="BQ16" s="69">
        <f ca="1">C16+I16-BO16</f>
        <v>96</v>
      </c>
      <c r="BR16" s="70">
        <f ca="1">D16+J16-BP16</f>
        <v>3260.4</v>
      </c>
      <c r="BS16" s="17"/>
      <c r="BT16" s="18"/>
    </row>
    <row r="17" spans="1:72" ht="11.1" customHeight="1" outlineLevel="1" x14ac:dyDescent="0.2">
      <c r="B17" s="27" t="s">
        <v>29</v>
      </c>
      <c r="C17" s="42">
        <v>30</v>
      </c>
      <c r="D17" s="33">
        <v>691.3</v>
      </c>
      <c r="E17" s="43"/>
      <c r="F17" s="44"/>
      <c r="G17" s="45"/>
      <c r="H17" s="44"/>
      <c r="I17" s="46">
        <f t="shared" si="30"/>
        <v>0</v>
      </c>
      <c r="J17" s="28">
        <f t="shared" si="31"/>
        <v>0</v>
      </c>
      <c r="K17" s="47"/>
      <c r="L17" s="48">
        <f t="shared" si="32"/>
        <v>0</v>
      </c>
      <c r="M17" s="47"/>
      <c r="N17" s="48">
        <f t="shared" si="33"/>
        <v>0</v>
      </c>
      <c r="O17" s="47"/>
      <c r="P17" s="48">
        <f t="shared" si="34"/>
        <v>0</v>
      </c>
      <c r="Q17" s="47"/>
      <c r="R17" s="48">
        <f t="shared" si="35"/>
        <v>0</v>
      </c>
      <c r="S17" s="47"/>
      <c r="T17" s="48">
        <f t="shared" si="36"/>
        <v>0</v>
      </c>
      <c r="U17" s="47"/>
      <c r="V17" s="48">
        <f t="shared" si="37"/>
        <v>0</v>
      </c>
      <c r="W17" s="47"/>
      <c r="X17" s="48">
        <f t="shared" si="38"/>
        <v>0</v>
      </c>
      <c r="Y17" s="47"/>
      <c r="Z17" s="48">
        <f t="shared" si="39"/>
        <v>0</v>
      </c>
      <c r="AA17" s="47"/>
      <c r="AB17" s="48">
        <f t="shared" si="40"/>
        <v>0</v>
      </c>
      <c r="AC17" s="47"/>
      <c r="AD17" s="48">
        <f t="shared" si="41"/>
        <v>0</v>
      </c>
      <c r="AE17" s="47"/>
      <c r="AF17" s="48">
        <f t="shared" si="42"/>
        <v>0</v>
      </c>
      <c r="AG17" s="47"/>
      <c r="AH17" s="48">
        <f t="shared" si="43"/>
        <v>0</v>
      </c>
      <c r="AI17" s="47"/>
      <c r="AJ17" s="48">
        <f t="shared" si="44"/>
        <v>0</v>
      </c>
      <c r="AK17" s="47"/>
      <c r="AL17" s="48">
        <f t="shared" si="45"/>
        <v>0</v>
      </c>
      <c r="AM17" s="47"/>
      <c r="AN17" s="48">
        <f t="shared" si="46"/>
        <v>0</v>
      </c>
      <c r="AO17" s="47"/>
      <c r="AP17" s="48">
        <f t="shared" si="47"/>
        <v>0</v>
      </c>
      <c r="AQ17" s="47"/>
      <c r="AR17" s="48">
        <f t="shared" si="48"/>
        <v>0</v>
      </c>
      <c r="AS17" s="47"/>
      <c r="AT17" s="48">
        <f t="shared" si="49"/>
        <v>0</v>
      </c>
      <c r="AU17" s="47"/>
      <c r="AV17" s="48">
        <f t="shared" si="50"/>
        <v>0</v>
      </c>
      <c r="AW17" s="47"/>
      <c r="AX17" s="48">
        <f t="shared" si="51"/>
        <v>0</v>
      </c>
      <c r="AY17" s="47"/>
      <c r="AZ17" s="48">
        <f t="shared" si="52"/>
        <v>0</v>
      </c>
      <c r="BA17" s="47"/>
      <c r="BB17" s="48">
        <f t="shared" si="53"/>
        <v>0</v>
      </c>
      <c r="BC17" s="47"/>
      <c r="BD17" s="48">
        <f t="shared" si="54"/>
        <v>0</v>
      </c>
      <c r="BE17" s="47"/>
      <c r="BF17" s="48">
        <f t="shared" si="55"/>
        <v>0</v>
      </c>
      <c r="BG17" s="47"/>
      <c r="BH17" s="48">
        <f t="shared" si="56"/>
        <v>0</v>
      </c>
      <c r="BI17" s="47"/>
      <c r="BJ17" s="48">
        <f t="shared" si="57"/>
        <v>0</v>
      </c>
      <c r="BK17" s="47"/>
      <c r="BL17" s="48">
        <f t="shared" si="58"/>
        <v>0</v>
      </c>
      <c r="BM17" s="49"/>
      <c r="BN17" s="48">
        <f t="shared" si="59"/>
        <v>0</v>
      </c>
      <c r="BO17" s="46">
        <f ca="1">SUMIF($K$4:$BN$39,$K$4,$K17:$BL17)</f>
        <v>0</v>
      </c>
      <c r="BP17" s="28">
        <f ca="1">SUMIF($K$4:$BN$39,$L$4,$K17:$BL17)</f>
        <v>0</v>
      </c>
      <c r="BQ17" s="69">
        <f ca="1">C17+I17-BO17</f>
        <v>30</v>
      </c>
      <c r="BR17" s="70">
        <f ca="1">D17+J17-BP17</f>
        <v>691.3</v>
      </c>
      <c r="BS17" s="17"/>
      <c r="BT17" s="18"/>
    </row>
    <row r="18" spans="1:72" ht="11.1" customHeight="1" outlineLevel="1" x14ac:dyDescent="0.2">
      <c r="B18" s="27" t="s">
        <v>7</v>
      </c>
      <c r="C18" s="42">
        <v>4</v>
      </c>
      <c r="D18" s="33">
        <v>147.66999999999996</v>
      </c>
      <c r="E18" s="43"/>
      <c r="F18" s="44"/>
      <c r="G18" s="45"/>
      <c r="H18" s="44"/>
      <c r="I18" s="46">
        <f t="shared" si="30"/>
        <v>0</v>
      </c>
      <c r="J18" s="28">
        <f t="shared" si="31"/>
        <v>0</v>
      </c>
      <c r="K18" s="47"/>
      <c r="L18" s="48">
        <f t="shared" si="32"/>
        <v>0</v>
      </c>
      <c r="M18" s="47"/>
      <c r="N18" s="48">
        <f t="shared" si="33"/>
        <v>0</v>
      </c>
      <c r="O18" s="47"/>
      <c r="P18" s="48">
        <f t="shared" si="34"/>
        <v>0</v>
      </c>
      <c r="Q18" s="47"/>
      <c r="R18" s="48">
        <f t="shared" si="35"/>
        <v>0</v>
      </c>
      <c r="S18" s="47"/>
      <c r="T18" s="48">
        <f t="shared" si="36"/>
        <v>0</v>
      </c>
      <c r="U18" s="47"/>
      <c r="V18" s="48">
        <f t="shared" si="37"/>
        <v>0</v>
      </c>
      <c r="W18" s="47"/>
      <c r="X18" s="48">
        <f t="shared" si="38"/>
        <v>0</v>
      </c>
      <c r="Y18" s="47"/>
      <c r="Z18" s="48">
        <f t="shared" si="39"/>
        <v>0</v>
      </c>
      <c r="AA18" s="47"/>
      <c r="AB18" s="48">
        <f t="shared" si="40"/>
        <v>0</v>
      </c>
      <c r="AC18" s="47"/>
      <c r="AD18" s="48">
        <f t="shared" si="41"/>
        <v>0</v>
      </c>
      <c r="AE18" s="47"/>
      <c r="AF18" s="48">
        <f t="shared" si="42"/>
        <v>0</v>
      </c>
      <c r="AG18" s="47"/>
      <c r="AH18" s="48">
        <f t="shared" si="43"/>
        <v>0</v>
      </c>
      <c r="AI18" s="47"/>
      <c r="AJ18" s="48">
        <f t="shared" si="44"/>
        <v>0</v>
      </c>
      <c r="AK18" s="47"/>
      <c r="AL18" s="48">
        <f t="shared" si="45"/>
        <v>0</v>
      </c>
      <c r="AM18" s="47"/>
      <c r="AN18" s="48">
        <f t="shared" si="46"/>
        <v>0</v>
      </c>
      <c r="AO18" s="47"/>
      <c r="AP18" s="48">
        <f t="shared" si="47"/>
        <v>0</v>
      </c>
      <c r="AQ18" s="47"/>
      <c r="AR18" s="48">
        <f t="shared" si="48"/>
        <v>0</v>
      </c>
      <c r="AS18" s="47"/>
      <c r="AT18" s="48">
        <f t="shared" si="49"/>
        <v>0</v>
      </c>
      <c r="AU18" s="47"/>
      <c r="AV18" s="48">
        <f t="shared" si="50"/>
        <v>0</v>
      </c>
      <c r="AW18" s="47"/>
      <c r="AX18" s="48">
        <f t="shared" si="51"/>
        <v>0</v>
      </c>
      <c r="AY18" s="47"/>
      <c r="AZ18" s="48">
        <f t="shared" si="52"/>
        <v>0</v>
      </c>
      <c r="BA18" s="47"/>
      <c r="BB18" s="48">
        <f t="shared" si="53"/>
        <v>0</v>
      </c>
      <c r="BC18" s="47"/>
      <c r="BD18" s="48">
        <f t="shared" si="54"/>
        <v>0</v>
      </c>
      <c r="BE18" s="47"/>
      <c r="BF18" s="48">
        <f t="shared" si="55"/>
        <v>0</v>
      </c>
      <c r="BG18" s="47"/>
      <c r="BH18" s="48">
        <f t="shared" si="56"/>
        <v>0</v>
      </c>
      <c r="BI18" s="47"/>
      <c r="BJ18" s="48">
        <f t="shared" si="57"/>
        <v>0</v>
      </c>
      <c r="BK18" s="47"/>
      <c r="BL18" s="48">
        <f t="shared" si="58"/>
        <v>0</v>
      </c>
      <c r="BM18" s="49"/>
      <c r="BN18" s="48">
        <f t="shared" si="59"/>
        <v>0</v>
      </c>
      <c r="BO18" s="46">
        <f ca="1">SUMIF($K$4:$BN$39,$K$4,$K18:$BL18)</f>
        <v>0</v>
      </c>
      <c r="BP18" s="28">
        <f ca="1">SUMIF($K$4:$BN$39,$L$4,$K18:$BL18)</f>
        <v>0</v>
      </c>
      <c r="BQ18" s="69">
        <f ca="1">C18+I18-BO18</f>
        <v>4</v>
      </c>
      <c r="BR18" s="70">
        <f ca="1">D18+J18-BP18</f>
        <v>147.66999999999996</v>
      </c>
      <c r="BS18" s="17"/>
      <c r="BT18" s="18"/>
    </row>
    <row r="19" spans="1:72" ht="11.1" customHeight="1" outlineLevel="1" x14ac:dyDescent="0.2">
      <c r="B19" s="27" t="s">
        <v>8</v>
      </c>
      <c r="C19" s="42">
        <v>161</v>
      </c>
      <c r="D19" s="33">
        <v>118.81</v>
      </c>
      <c r="E19" s="43"/>
      <c r="F19" s="44"/>
      <c r="G19" s="45"/>
      <c r="H19" s="44"/>
      <c r="I19" s="46">
        <f t="shared" si="30"/>
        <v>0</v>
      </c>
      <c r="J19" s="28">
        <f t="shared" si="31"/>
        <v>0</v>
      </c>
      <c r="K19" s="47"/>
      <c r="L19" s="48">
        <f t="shared" si="32"/>
        <v>0</v>
      </c>
      <c r="M19" s="47"/>
      <c r="N19" s="48">
        <f t="shared" si="33"/>
        <v>0</v>
      </c>
      <c r="O19" s="47"/>
      <c r="P19" s="48">
        <f t="shared" si="34"/>
        <v>0</v>
      </c>
      <c r="Q19" s="47"/>
      <c r="R19" s="48">
        <f t="shared" si="35"/>
        <v>0</v>
      </c>
      <c r="S19" s="47"/>
      <c r="T19" s="48">
        <f t="shared" si="36"/>
        <v>0</v>
      </c>
      <c r="U19" s="47"/>
      <c r="V19" s="48">
        <f t="shared" si="37"/>
        <v>0</v>
      </c>
      <c r="W19" s="47"/>
      <c r="X19" s="48">
        <f t="shared" si="38"/>
        <v>0</v>
      </c>
      <c r="Y19" s="47"/>
      <c r="Z19" s="48">
        <f t="shared" si="39"/>
        <v>0</v>
      </c>
      <c r="AA19" s="47"/>
      <c r="AB19" s="48">
        <f t="shared" si="40"/>
        <v>0</v>
      </c>
      <c r="AC19" s="47"/>
      <c r="AD19" s="48">
        <f t="shared" si="41"/>
        <v>0</v>
      </c>
      <c r="AE19" s="47"/>
      <c r="AF19" s="48">
        <f t="shared" si="42"/>
        <v>0</v>
      </c>
      <c r="AG19" s="47"/>
      <c r="AH19" s="48">
        <f t="shared" si="43"/>
        <v>0</v>
      </c>
      <c r="AI19" s="47"/>
      <c r="AJ19" s="48">
        <f t="shared" si="44"/>
        <v>0</v>
      </c>
      <c r="AK19" s="47"/>
      <c r="AL19" s="48">
        <f t="shared" si="45"/>
        <v>0</v>
      </c>
      <c r="AM19" s="47"/>
      <c r="AN19" s="48">
        <f t="shared" si="46"/>
        <v>0</v>
      </c>
      <c r="AO19" s="47"/>
      <c r="AP19" s="48">
        <f t="shared" si="47"/>
        <v>0</v>
      </c>
      <c r="AQ19" s="47"/>
      <c r="AR19" s="48">
        <f t="shared" si="48"/>
        <v>0</v>
      </c>
      <c r="AS19" s="47"/>
      <c r="AT19" s="48">
        <f t="shared" si="49"/>
        <v>0</v>
      </c>
      <c r="AU19" s="47"/>
      <c r="AV19" s="48">
        <f t="shared" si="50"/>
        <v>0</v>
      </c>
      <c r="AW19" s="47"/>
      <c r="AX19" s="48">
        <f t="shared" si="51"/>
        <v>0</v>
      </c>
      <c r="AY19" s="47"/>
      <c r="AZ19" s="48">
        <f t="shared" si="52"/>
        <v>0</v>
      </c>
      <c r="BA19" s="47"/>
      <c r="BB19" s="48">
        <f t="shared" si="53"/>
        <v>0</v>
      </c>
      <c r="BC19" s="47"/>
      <c r="BD19" s="48">
        <f t="shared" si="54"/>
        <v>0</v>
      </c>
      <c r="BE19" s="47"/>
      <c r="BF19" s="48">
        <f t="shared" si="55"/>
        <v>0</v>
      </c>
      <c r="BG19" s="47"/>
      <c r="BH19" s="48">
        <f t="shared" si="56"/>
        <v>0</v>
      </c>
      <c r="BI19" s="47"/>
      <c r="BJ19" s="48">
        <f t="shared" si="57"/>
        <v>0</v>
      </c>
      <c r="BK19" s="47"/>
      <c r="BL19" s="48">
        <f t="shared" si="58"/>
        <v>0</v>
      </c>
      <c r="BM19" s="49"/>
      <c r="BN19" s="48">
        <f t="shared" si="59"/>
        <v>0</v>
      </c>
      <c r="BO19" s="46">
        <f ca="1">SUMIF($K$4:$BN$39,$K$4,$K19:$BL19)</f>
        <v>0</v>
      </c>
      <c r="BP19" s="28">
        <f ca="1">SUMIF($K$4:$BN$39,$L$4,$K19:$BL19)</f>
        <v>0</v>
      </c>
      <c r="BQ19" s="69">
        <f ca="1">C19+I19-BO19</f>
        <v>161</v>
      </c>
      <c r="BR19" s="70">
        <f ca="1">D19+J19-BP19</f>
        <v>118.81</v>
      </c>
      <c r="BS19" s="17"/>
      <c r="BT19" s="18"/>
    </row>
    <row r="20" spans="1:72" s="16" customFormat="1" ht="11.1" customHeight="1" outlineLevel="1" x14ac:dyDescent="0.2">
      <c r="A20" s="15"/>
      <c r="B20" s="27" t="s">
        <v>9</v>
      </c>
      <c r="C20" s="42">
        <v>4</v>
      </c>
      <c r="D20" s="33">
        <v>140.47</v>
      </c>
      <c r="E20" s="43"/>
      <c r="F20" s="44"/>
      <c r="G20" s="45"/>
      <c r="H20" s="44"/>
      <c r="I20" s="46">
        <f t="shared" si="30"/>
        <v>0</v>
      </c>
      <c r="J20" s="28">
        <f t="shared" si="31"/>
        <v>0</v>
      </c>
      <c r="K20" s="45"/>
      <c r="L20" s="48">
        <f t="shared" si="32"/>
        <v>0</v>
      </c>
      <c r="M20" s="45"/>
      <c r="N20" s="48">
        <f t="shared" si="33"/>
        <v>0</v>
      </c>
      <c r="O20" s="45"/>
      <c r="P20" s="48">
        <f t="shared" si="34"/>
        <v>0</v>
      </c>
      <c r="Q20" s="45"/>
      <c r="R20" s="48">
        <f t="shared" si="35"/>
        <v>0</v>
      </c>
      <c r="S20" s="45"/>
      <c r="T20" s="48">
        <f t="shared" si="36"/>
        <v>0</v>
      </c>
      <c r="U20" s="45"/>
      <c r="V20" s="48">
        <f t="shared" si="37"/>
        <v>0</v>
      </c>
      <c r="W20" s="45"/>
      <c r="X20" s="48">
        <f t="shared" si="38"/>
        <v>0</v>
      </c>
      <c r="Y20" s="45"/>
      <c r="Z20" s="48">
        <f t="shared" si="39"/>
        <v>0</v>
      </c>
      <c r="AA20" s="45"/>
      <c r="AB20" s="48">
        <f t="shared" si="40"/>
        <v>0</v>
      </c>
      <c r="AC20" s="45"/>
      <c r="AD20" s="48">
        <f t="shared" si="41"/>
        <v>0</v>
      </c>
      <c r="AE20" s="45"/>
      <c r="AF20" s="48">
        <f t="shared" si="42"/>
        <v>0</v>
      </c>
      <c r="AG20" s="45"/>
      <c r="AH20" s="48">
        <f t="shared" si="43"/>
        <v>0</v>
      </c>
      <c r="AI20" s="45"/>
      <c r="AJ20" s="48">
        <f t="shared" si="44"/>
        <v>0</v>
      </c>
      <c r="AK20" s="45"/>
      <c r="AL20" s="48">
        <f t="shared" si="45"/>
        <v>0</v>
      </c>
      <c r="AM20" s="45"/>
      <c r="AN20" s="48">
        <f t="shared" si="46"/>
        <v>0</v>
      </c>
      <c r="AO20" s="45"/>
      <c r="AP20" s="48">
        <f t="shared" si="47"/>
        <v>0</v>
      </c>
      <c r="AQ20" s="45"/>
      <c r="AR20" s="48">
        <f t="shared" si="48"/>
        <v>0</v>
      </c>
      <c r="AS20" s="45"/>
      <c r="AT20" s="48">
        <f t="shared" si="49"/>
        <v>0</v>
      </c>
      <c r="AU20" s="45"/>
      <c r="AV20" s="48">
        <f t="shared" si="50"/>
        <v>0</v>
      </c>
      <c r="AW20" s="45"/>
      <c r="AX20" s="48">
        <f t="shared" si="51"/>
        <v>0</v>
      </c>
      <c r="AY20" s="45"/>
      <c r="AZ20" s="48">
        <f t="shared" si="52"/>
        <v>0</v>
      </c>
      <c r="BA20" s="45"/>
      <c r="BB20" s="48">
        <f t="shared" si="53"/>
        <v>0</v>
      </c>
      <c r="BC20" s="45"/>
      <c r="BD20" s="48">
        <f t="shared" si="54"/>
        <v>0</v>
      </c>
      <c r="BE20" s="45"/>
      <c r="BF20" s="48">
        <f t="shared" si="55"/>
        <v>0</v>
      </c>
      <c r="BG20" s="45"/>
      <c r="BH20" s="48">
        <f t="shared" si="56"/>
        <v>0</v>
      </c>
      <c r="BI20" s="45"/>
      <c r="BJ20" s="48">
        <f t="shared" si="57"/>
        <v>0</v>
      </c>
      <c r="BK20" s="45"/>
      <c r="BL20" s="48">
        <f t="shared" si="58"/>
        <v>0</v>
      </c>
      <c r="BM20" s="50"/>
      <c r="BN20" s="48">
        <f t="shared" si="59"/>
        <v>0</v>
      </c>
      <c r="BO20" s="46">
        <f ca="1">SUMIF($K$4:$BN$39,$K$4,$K20:$BL20)</f>
        <v>0</v>
      </c>
      <c r="BP20" s="28">
        <f ca="1">SUMIF($K$4:$BN$39,$L$4,$K20:$BL20)</f>
        <v>0</v>
      </c>
      <c r="BQ20" s="69">
        <f ca="1">C20+I20-BO20</f>
        <v>4</v>
      </c>
      <c r="BR20" s="70">
        <f ca="1">D20+J20-BP20</f>
        <v>140.47</v>
      </c>
      <c r="BS20" s="17"/>
      <c r="BT20" s="18"/>
    </row>
    <row r="21" spans="1:72" ht="11.25" outlineLevel="1" x14ac:dyDescent="0.2">
      <c r="B21" s="27" t="s">
        <v>10</v>
      </c>
      <c r="C21" s="42">
        <v>2</v>
      </c>
      <c r="D21" s="33">
        <v>1151.8599999999899</v>
      </c>
      <c r="E21" s="43"/>
      <c r="F21" s="44"/>
      <c r="G21" s="45"/>
      <c r="H21" s="44"/>
      <c r="I21" s="46">
        <f t="shared" si="30"/>
        <v>0</v>
      </c>
      <c r="J21" s="28">
        <f t="shared" si="31"/>
        <v>0</v>
      </c>
      <c r="K21" s="47"/>
      <c r="L21" s="48">
        <f t="shared" si="32"/>
        <v>0</v>
      </c>
      <c r="M21" s="47"/>
      <c r="N21" s="48">
        <f t="shared" si="33"/>
        <v>0</v>
      </c>
      <c r="O21" s="47"/>
      <c r="P21" s="48">
        <f t="shared" si="34"/>
        <v>0</v>
      </c>
      <c r="Q21" s="47"/>
      <c r="R21" s="48">
        <f t="shared" si="35"/>
        <v>0</v>
      </c>
      <c r="S21" s="47"/>
      <c r="T21" s="48">
        <f t="shared" si="36"/>
        <v>0</v>
      </c>
      <c r="U21" s="47"/>
      <c r="V21" s="48">
        <f t="shared" si="37"/>
        <v>0</v>
      </c>
      <c r="W21" s="47"/>
      <c r="X21" s="48">
        <f t="shared" si="38"/>
        <v>0</v>
      </c>
      <c r="Y21" s="47"/>
      <c r="Z21" s="48">
        <f t="shared" si="39"/>
        <v>0</v>
      </c>
      <c r="AA21" s="47"/>
      <c r="AB21" s="48">
        <f t="shared" si="40"/>
        <v>0</v>
      </c>
      <c r="AC21" s="47"/>
      <c r="AD21" s="48">
        <f t="shared" si="41"/>
        <v>0</v>
      </c>
      <c r="AE21" s="47"/>
      <c r="AF21" s="48">
        <f t="shared" si="42"/>
        <v>0</v>
      </c>
      <c r="AG21" s="47"/>
      <c r="AH21" s="48">
        <f t="shared" si="43"/>
        <v>0</v>
      </c>
      <c r="AI21" s="47"/>
      <c r="AJ21" s="48">
        <f t="shared" si="44"/>
        <v>0</v>
      </c>
      <c r="AK21" s="47"/>
      <c r="AL21" s="48">
        <f t="shared" si="45"/>
        <v>0</v>
      </c>
      <c r="AM21" s="47"/>
      <c r="AN21" s="48">
        <f t="shared" si="46"/>
        <v>0</v>
      </c>
      <c r="AO21" s="47"/>
      <c r="AP21" s="48">
        <f t="shared" si="47"/>
        <v>0</v>
      </c>
      <c r="AQ21" s="47"/>
      <c r="AR21" s="48">
        <f t="shared" si="48"/>
        <v>0</v>
      </c>
      <c r="AS21" s="47"/>
      <c r="AT21" s="48">
        <f t="shared" si="49"/>
        <v>0</v>
      </c>
      <c r="AU21" s="47"/>
      <c r="AV21" s="48">
        <f t="shared" si="50"/>
        <v>0</v>
      </c>
      <c r="AW21" s="47"/>
      <c r="AX21" s="48">
        <f t="shared" si="51"/>
        <v>0</v>
      </c>
      <c r="AY21" s="47"/>
      <c r="AZ21" s="48">
        <f t="shared" si="52"/>
        <v>0</v>
      </c>
      <c r="BA21" s="47"/>
      <c r="BB21" s="48">
        <f t="shared" si="53"/>
        <v>0</v>
      </c>
      <c r="BC21" s="47"/>
      <c r="BD21" s="48">
        <f t="shared" si="54"/>
        <v>0</v>
      </c>
      <c r="BE21" s="47"/>
      <c r="BF21" s="48">
        <f t="shared" si="55"/>
        <v>0</v>
      </c>
      <c r="BG21" s="47"/>
      <c r="BH21" s="48">
        <f t="shared" si="56"/>
        <v>0</v>
      </c>
      <c r="BI21" s="47"/>
      <c r="BJ21" s="48">
        <f t="shared" si="57"/>
        <v>0</v>
      </c>
      <c r="BK21" s="47"/>
      <c r="BL21" s="48">
        <f t="shared" si="58"/>
        <v>0</v>
      </c>
      <c r="BM21" s="49"/>
      <c r="BN21" s="48">
        <f t="shared" si="59"/>
        <v>0</v>
      </c>
      <c r="BO21" s="46">
        <f ca="1">SUMIF($K$4:$BN$39,$K$4,$K21:$BL21)</f>
        <v>0</v>
      </c>
      <c r="BP21" s="28">
        <f ca="1">SUMIF($K$4:$BN$39,$L$4,$K21:$BL21)</f>
        <v>0</v>
      </c>
      <c r="BQ21" s="69">
        <f ca="1">C21+I21-BO21</f>
        <v>2</v>
      </c>
      <c r="BR21" s="70">
        <f ca="1">D21+J21-BP21</f>
        <v>1151.8599999999899</v>
      </c>
      <c r="BS21" s="17"/>
      <c r="BT21" s="18"/>
    </row>
    <row r="22" spans="1:72" ht="11.1" customHeight="1" outlineLevel="1" x14ac:dyDescent="0.2">
      <c r="B22" s="27" t="s">
        <v>24</v>
      </c>
      <c r="C22" s="42">
        <v>15</v>
      </c>
      <c r="D22" s="33">
        <v>105</v>
      </c>
      <c r="E22" s="43"/>
      <c r="F22" s="44"/>
      <c r="G22" s="45">
        <v>10</v>
      </c>
      <c r="H22" s="44">
        <f>G22*7</f>
        <v>70</v>
      </c>
      <c r="I22" s="46">
        <f t="shared" si="30"/>
        <v>10</v>
      </c>
      <c r="J22" s="28">
        <f t="shared" si="31"/>
        <v>70</v>
      </c>
      <c r="K22" s="47"/>
      <c r="L22" s="48">
        <f t="shared" si="32"/>
        <v>0</v>
      </c>
      <c r="M22" s="47"/>
      <c r="N22" s="48">
        <f t="shared" si="33"/>
        <v>0</v>
      </c>
      <c r="O22" s="47"/>
      <c r="P22" s="48">
        <f t="shared" si="34"/>
        <v>0</v>
      </c>
      <c r="Q22" s="47"/>
      <c r="R22" s="48">
        <f t="shared" si="35"/>
        <v>0</v>
      </c>
      <c r="S22" s="47"/>
      <c r="T22" s="48">
        <f t="shared" si="36"/>
        <v>0</v>
      </c>
      <c r="U22" s="47"/>
      <c r="V22" s="48">
        <f t="shared" si="37"/>
        <v>0</v>
      </c>
      <c r="W22" s="47"/>
      <c r="X22" s="48">
        <f t="shared" si="38"/>
        <v>0</v>
      </c>
      <c r="Y22" s="47"/>
      <c r="Z22" s="48">
        <f t="shared" si="39"/>
        <v>0</v>
      </c>
      <c r="AA22" s="47"/>
      <c r="AB22" s="48">
        <f t="shared" si="40"/>
        <v>0</v>
      </c>
      <c r="AC22" s="47"/>
      <c r="AD22" s="48">
        <f t="shared" si="41"/>
        <v>0</v>
      </c>
      <c r="AE22" s="47"/>
      <c r="AF22" s="48">
        <f t="shared" si="42"/>
        <v>0</v>
      </c>
      <c r="AG22" s="47"/>
      <c r="AH22" s="48">
        <f t="shared" si="43"/>
        <v>0</v>
      </c>
      <c r="AI22" s="47"/>
      <c r="AJ22" s="48">
        <f t="shared" si="44"/>
        <v>0</v>
      </c>
      <c r="AK22" s="47"/>
      <c r="AL22" s="48">
        <f t="shared" si="45"/>
        <v>0</v>
      </c>
      <c r="AM22" s="47"/>
      <c r="AN22" s="48">
        <f t="shared" si="46"/>
        <v>0</v>
      </c>
      <c r="AO22" s="47"/>
      <c r="AP22" s="48">
        <f t="shared" si="47"/>
        <v>0</v>
      </c>
      <c r="AQ22" s="47"/>
      <c r="AR22" s="48">
        <f t="shared" si="48"/>
        <v>0</v>
      </c>
      <c r="AS22" s="47"/>
      <c r="AT22" s="48">
        <f t="shared" si="49"/>
        <v>0</v>
      </c>
      <c r="AU22" s="47"/>
      <c r="AV22" s="48">
        <f t="shared" si="50"/>
        <v>0</v>
      </c>
      <c r="AW22" s="47"/>
      <c r="AX22" s="48">
        <f t="shared" si="51"/>
        <v>0</v>
      </c>
      <c r="AY22" s="47"/>
      <c r="AZ22" s="48">
        <f t="shared" si="52"/>
        <v>0</v>
      </c>
      <c r="BA22" s="47"/>
      <c r="BB22" s="48">
        <f t="shared" si="53"/>
        <v>0</v>
      </c>
      <c r="BC22" s="47"/>
      <c r="BD22" s="48">
        <f t="shared" si="54"/>
        <v>0</v>
      </c>
      <c r="BE22" s="47"/>
      <c r="BF22" s="48">
        <f t="shared" si="55"/>
        <v>0</v>
      </c>
      <c r="BG22" s="47"/>
      <c r="BH22" s="48">
        <f t="shared" si="56"/>
        <v>0</v>
      </c>
      <c r="BI22" s="47"/>
      <c r="BJ22" s="48">
        <f t="shared" si="57"/>
        <v>0</v>
      </c>
      <c r="BK22" s="47"/>
      <c r="BL22" s="48">
        <f t="shared" si="58"/>
        <v>0</v>
      </c>
      <c r="BM22" s="49"/>
      <c r="BN22" s="48">
        <f t="shared" si="59"/>
        <v>0</v>
      </c>
      <c r="BO22" s="46">
        <f ca="1">SUMIF($K$4:$BN$39,$K$4,$K22:$BL22)</f>
        <v>0</v>
      </c>
      <c r="BP22" s="28">
        <f ca="1">SUMIF($K$4:$BN$39,$L$4,$K22:$BL22)</f>
        <v>0</v>
      </c>
      <c r="BQ22" s="69">
        <f ca="1">C22+I22-BO22</f>
        <v>25</v>
      </c>
      <c r="BR22" s="70">
        <f ca="1">D22+J22-BP22</f>
        <v>175</v>
      </c>
      <c r="BS22" s="17"/>
      <c r="BT22" s="18"/>
    </row>
    <row r="23" spans="1:72" ht="11.1" customHeight="1" outlineLevel="1" x14ac:dyDescent="0.2">
      <c r="B23" s="27" t="s">
        <v>11</v>
      </c>
      <c r="C23" s="42">
        <v>56</v>
      </c>
      <c r="D23" s="33">
        <v>7442.9400000000005</v>
      </c>
      <c r="E23" s="43"/>
      <c r="F23" s="44"/>
      <c r="G23" s="45"/>
      <c r="H23" s="44"/>
      <c r="I23" s="46">
        <f t="shared" si="30"/>
        <v>0</v>
      </c>
      <c r="J23" s="28">
        <f t="shared" si="31"/>
        <v>0</v>
      </c>
      <c r="K23" s="47"/>
      <c r="L23" s="48">
        <f t="shared" si="32"/>
        <v>0</v>
      </c>
      <c r="M23" s="47"/>
      <c r="N23" s="48">
        <f t="shared" si="33"/>
        <v>0</v>
      </c>
      <c r="O23" s="47"/>
      <c r="P23" s="48">
        <f t="shared" si="34"/>
        <v>0</v>
      </c>
      <c r="Q23" s="47"/>
      <c r="R23" s="48">
        <f t="shared" si="35"/>
        <v>0</v>
      </c>
      <c r="S23" s="47"/>
      <c r="T23" s="48">
        <f t="shared" si="36"/>
        <v>0</v>
      </c>
      <c r="U23" s="47"/>
      <c r="V23" s="48">
        <f t="shared" si="37"/>
        <v>0</v>
      </c>
      <c r="W23" s="47"/>
      <c r="X23" s="48">
        <f t="shared" si="38"/>
        <v>0</v>
      </c>
      <c r="Y23" s="47"/>
      <c r="Z23" s="48">
        <f t="shared" si="39"/>
        <v>0</v>
      </c>
      <c r="AA23" s="47"/>
      <c r="AB23" s="48">
        <f t="shared" si="40"/>
        <v>0</v>
      </c>
      <c r="AC23" s="47"/>
      <c r="AD23" s="48">
        <f t="shared" si="41"/>
        <v>0</v>
      </c>
      <c r="AE23" s="47"/>
      <c r="AF23" s="48">
        <f t="shared" si="42"/>
        <v>0</v>
      </c>
      <c r="AG23" s="47"/>
      <c r="AH23" s="48">
        <f t="shared" si="43"/>
        <v>0</v>
      </c>
      <c r="AI23" s="47"/>
      <c r="AJ23" s="48">
        <f t="shared" si="44"/>
        <v>0</v>
      </c>
      <c r="AK23" s="47"/>
      <c r="AL23" s="48">
        <f t="shared" si="45"/>
        <v>0</v>
      </c>
      <c r="AM23" s="47"/>
      <c r="AN23" s="48">
        <f t="shared" si="46"/>
        <v>0</v>
      </c>
      <c r="AO23" s="47"/>
      <c r="AP23" s="48">
        <f t="shared" si="47"/>
        <v>0</v>
      </c>
      <c r="AQ23" s="47"/>
      <c r="AR23" s="48">
        <f t="shared" si="48"/>
        <v>0</v>
      </c>
      <c r="AS23" s="47"/>
      <c r="AT23" s="48">
        <f t="shared" si="49"/>
        <v>0</v>
      </c>
      <c r="AU23" s="47"/>
      <c r="AV23" s="48">
        <f t="shared" si="50"/>
        <v>0</v>
      </c>
      <c r="AW23" s="47"/>
      <c r="AX23" s="48">
        <f t="shared" si="51"/>
        <v>0</v>
      </c>
      <c r="AY23" s="47"/>
      <c r="AZ23" s="48">
        <f t="shared" si="52"/>
        <v>0</v>
      </c>
      <c r="BA23" s="47"/>
      <c r="BB23" s="48">
        <f t="shared" si="53"/>
        <v>0</v>
      </c>
      <c r="BC23" s="47"/>
      <c r="BD23" s="48">
        <f t="shared" si="54"/>
        <v>0</v>
      </c>
      <c r="BE23" s="47"/>
      <c r="BF23" s="48">
        <f t="shared" si="55"/>
        <v>0</v>
      </c>
      <c r="BG23" s="47"/>
      <c r="BH23" s="48">
        <f t="shared" si="56"/>
        <v>0</v>
      </c>
      <c r="BI23" s="47"/>
      <c r="BJ23" s="48">
        <f t="shared" si="57"/>
        <v>0</v>
      </c>
      <c r="BK23" s="47"/>
      <c r="BL23" s="48">
        <f t="shared" si="58"/>
        <v>0</v>
      </c>
      <c r="BM23" s="49"/>
      <c r="BN23" s="48">
        <f t="shared" si="59"/>
        <v>0</v>
      </c>
      <c r="BO23" s="46">
        <f ca="1">SUMIF($K$4:$BN$39,$K$4,$K23:$BL23)</f>
        <v>0</v>
      </c>
      <c r="BP23" s="28">
        <f ca="1">SUMIF($K$4:$BN$39,$L$4,$K23:$BL23)</f>
        <v>0</v>
      </c>
      <c r="BQ23" s="69">
        <f ca="1">C23+I23-BO23</f>
        <v>56</v>
      </c>
      <c r="BR23" s="70">
        <f ca="1">D23+J23-BP23</f>
        <v>7442.9400000000005</v>
      </c>
      <c r="BS23" s="17"/>
      <c r="BT23" s="18"/>
    </row>
    <row r="24" spans="1:72" ht="11.1" customHeight="1" outlineLevel="1" x14ac:dyDescent="0.2">
      <c r="B24" s="27"/>
      <c r="C24" s="42">
        <v>0</v>
      </c>
      <c r="D24" s="33">
        <v>0</v>
      </c>
      <c r="E24" s="43"/>
      <c r="F24" s="44"/>
      <c r="G24" s="45"/>
      <c r="H24" s="44"/>
      <c r="I24" s="46">
        <f t="shared" ref="I24" si="60">E24+G24</f>
        <v>0</v>
      </c>
      <c r="J24" s="28">
        <f t="shared" ref="J24" si="61">F24+H24</f>
        <v>0</v>
      </c>
      <c r="K24" s="47"/>
      <c r="L24" s="48">
        <f t="shared" ref="L24:BL24" si="62">IF(ISERR(ROUND(K24*(($D24+$F24+$H24)/($C24+$E24+$G24)),2)),,ROUND(K24*(($D24+$F24+$H24)/($C24+$E24+$G24)),2))</f>
        <v>0</v>
      </c>
      <c r="M24" s="47"/>
      <c r="N24" s="48">
        <f t="shared" si="62"/>
        <v>0</v>
      </c>
      <c r="O24" s="47"/>
      <c r="P24" s="48">
        <f t="shared" si="62"/>
        <v>0</v>
      </c>
      <c r="Q24" s="47"/>
      <c r="R24" s="48">
        <f t="shared" si="62"/>
        <v>0</v>
      </c>
      <c r="S24" s="47"/>
      <c r="T24" s="48">
        <f t="shared" si="62"/>
        <v>0</v>
      </c>
      <c r="U24" s="47"/>
      <c r="V24" s="48">
        <f t="shared" si="62"/>
        <v>0</v>
      </c>
      <c r="W24" s="47"/>
      <c r="X24" s="48">
        <f t="shared" si="62"/>
        <v>0</v>
      </c>
      <c r="Y24" s="47"/>
      <c r="Z24" s="48">
        <f t="shared" si="62"/>
        <v>0</v>
      </c>
      <c r="AA24" s="47"/>
      <c r="AB24" s="48">
        <f t="shared" si="62"/>
        <v>0</v>
      </c>
      <c r="AC24" s="47"/>
      <c r="AD24" s="48">
        <f t="shared" si="62"/>
        <v>0</v>
      </c>
      <c r="AE24" s="47"/>
      <c r="AF24" s="48">
        <f t="shared" si="62"/>
        <v>0</v>
      </c>
      <c r="AG24" s="47"/>
      <c r="AH24" s="48">
        <f t="shared" si="62"/>
        <v>0</v>
      </c>
      <c r="AI24" s="47"/>
      <c r="AJ24" s="48">
        <f t="shared" si="62"/>
        <v>0</v>
      </c>
      <c r="AK24" s="47"/>
      <c r="AL24" s="48">
        <f t="shared" si="62"/>
        <v>0</v>
      </c>
      <c r="AM24" s="47"/>
      <c r="AN24" s="48">
        <f t="shared" si="62"/>
        <v>0</v>
      </c>
      <c r="AO24" s="47"/>
      <c r="AP24" s="48">
        <f t="shared" si="62"/>
        <v>0</v>
      </c>
      <c r="AQ24" s="47"/>
      <c r="AR24" s="48">
        <f t="shared" si="62"/>
        <v>0</v>
      </c>
      <c r="AS24" s="47"/>
      <c r="AT24" s="48">
        <f t="shared" si="62"/>
        <v>0</v>
      </c>
      <c r="AU24" s="47"/>
      <c r="AV24" s="48">
        <f t="shared" si="62"/>
        <v>0</v>
      </c>
      <c r="AW24" s="47"/>
      <c r="AX24" s="48">
        <f t="shared" si="62"/>
        <v>0</v>
      </c>
      <c r="AY24" s="47"/>
      <c r="AZ24" s="48">
        <f t="shared" si="62"/>
        <v>0</v>
      </c>
      <c r="BA24" s="47"/>
      <c r="BB24" s="48">
        <f t="shared" si="62"/>
        <v>0</v>
      </c>
      <c r="BC24" s="47"/>
      <c r="BD24" s="48">
        <f t="shared" si="62"/>
        <v>0</v>
      </c>
      <c r="BE24" s="47"/>
      <c r="BF24" s="48">
        <f t="shared" si="62"/>
        <v>0</v>
      </c>
      <c r="BG24" s="47"/>
      <c r="BH24" s="48">
        <f t="shared" si="62"/>
        <v>0</v>
      </c>
      <c r="BI24" s="47"/>
      <c r="BJ24" s="48">
        <f t="shared" si="62"/>
        <v>0</v>
      </c>
      <c r="BK24" s="47"/>
      <c r="BL24" s="48">
        <f t="shared" si="62"/>
        <v>0</v>
      </c>
      <c r="BM24" s="49"/>
      <c r="BN24" s="48">
        <f t="shared" ref="BN24" si="63">IF(ISERR(ROUND(BM24*(($D24+$F24+$H24)/($C24+$E24+$G24)),2)),,ROUND(BM24*(($D24+$F24+$H24)/($C24+$E24+$G24)),2))</f>
        <v>0</v>
      </c>
      <c r="BO24" s="46">
        <f ca="1">SUMIF($K$4:$BN$39,$K$4,$K24:$BL24)</f>
        <v>0</v>
      </c>
      <c r="BP24" s="28">
        <f ca="1">SUMIF($K$4:$BN$39,$L$4,$K24:$BL24)</f>
        <v>0</v>
      </c>
      <c r="BQ24" s="69">
        <f ca="1">C24+I24-BO24</f>
        <v>0</v>
      </c>
      <c r="BR24" s="70">
        <f ca="1">D24+J24-BP24</f>
        <v>0</v>
      </c>
      <c r="BS24" s="17"/>
      <c r="BT24" s="18"/>
    </row>
    <row r="25" spans="1:72" ht="11.1" customHeight="1" x14ac:dyDescent="0.2">
      <c r="B25" s="6" t="s">
        <v>17</v>
      </c>
      <c r="C25" s="51"/>
      <c r="D25" s="34">
        <f>SUM(D5:D24)</f>
        <v>24652.339999999989</v>
      </c>
      <c r="E25" s="31"/>
      <c r="F25" s="12">
        <f>SUM(F5:F24)</f>
        <v>0</v>
      </c>
      <c r="G25" s="31"/>
      <c r="H25" s="12">
        <f>SUM(H5:H24)</f>
        <v>180</v>
      </c>
      <c r="I25" s="31">
        <f>SUM(I5:I24)</f>
        <v>11</v>
      </c>
      <c r="J25" s="12">
        <f>SUM(J5:J24)</f>
        <v>180</v>
      </c>
      <c r="K25" s="31"/>
      <c r="L25" s="12">
        <f>SUM(L5:L24)</f>
        <v>0</v>
      </c>
      <c r="M25" s="31"/>
      <c r="N25" s="12">
        <f>SUM(N5:N24)</f>
        <v>0</v>
      </c>
      <c r="O25" s="31"/>
      <c r="P25" s="12">
        <f>SUM(P5:P24)</f>
        <v>0</v>
      </c>
      <c r="Q25" s="12">
        <f>SUM(Q5:Q24)</f>
        <v>0</v>
      </c>
      <c r="R25" s="12">
        <f>SUM(R5:R24)</f>
        <v>0</v>
      </c>
      <c r="S25" s="12">
        <f>SUM(S5:S24)</f>
        <v>1</v>
      </c>
      <c r="T25" s="12">
        <f>SUM(T5:T24)</f>
        <v>74.930000000000007</v>
      </c>
      <c r="U25" s="12">
        <f>SUM(U5:U24)</f>
        <v>0</v>
      </c>
      <c r="V25" s="12">
        <f>SUM(V5:V24)</f>
        <v>0</v>
      </c>
      <c r="W25" s="12">
        <f>SUM(W5:W24)</f>
        <v>0</v>
      </c>
      <c r="X25" s="12">
        <f>SUM(X5:X24)</f>
        <v>0</v>
      </c>
      <c r="Y25" s="12">
        <f>SUM(Y5:Y24)</f>
        <v>1</v>
      </c>
      <c r="Z25" s="12">
        <f>SUM(Z5:Z24)</f>
        <v>65.02</v>
      </c>
      <c r="AA25" s="12">
        <f>SUM(AA5:AA24)</f>
        <v>0</v>
      </c>
      <c r="AB25" s="12">
        <f>SUM(AB5:AB24)</f>
        <v>0</v>
      </c>
      <c r="AC25" s="31"/>
      <c r="AD25" s="12">
        <f>SUM(AD5:AD24)</f>
        <v>0</v>
      </c>
      <c r="AE25" s="31"/>
      <c r="AF25" s="12">
        <f>SUM(AF5:AF24)</f>
        <v>33.96</v>
      </c>
      <c r="AG25" s="31"/>
      <c r="AH25" s="12">
        <f>SUM(AH5:AH24)</f>
        <v>0</v>
      </c>
      <c r="AI25" s="31"/>
      <c r="AJ25" s="12">
        <f>SUM(AJ5:AJ24)</f>
        <v>0</v>
      </c>
      <c r="AK25" s="31"/>
      <c r="AL25" s="12">
        <f>SUM(AL5:AL24)</f>
        <v>0</v>
      </c>
      <c r="AM25" s="31"/>
      <c r="AN25" s="12">
        <f>SUM(AN5:AN24)</f>
        <v>0</v>
      </c>
      <c r="AO25" s="31"/>
      <c r="AP25" s="12">
        <f>SUM(AP5:AP24)</f>
        <v>0</v>
      </c>
      <c r="AQ25" s="31"/>
      <c r="AR25" s="12">
        <f>SUM(AR5:AR24)</f>
        <v>0</v>
      </c>
      <c r="AS25" s="31"/>
      <c r="AT25" s="12">
        <f>SUM(AT5:AT24)</f>
        <v>0</v>
      </c>
      <c r="AU25" s="31"/>
      <c r="AV25" s="12">
        <f>SUM(AV5:AV24)</f>
        <v>0</v>
      </c>
      <c r="AW25" s="31"/>
      <c r="AX25" s="12">
        <f>SUM(AX5:AX24)</f>
        <v>0</v>
      </c>
      <c r="AY25" s="31"/>
      <c r="AZ25" s="12">
        <f>SUM(AZ5:AZ24)</f>
        <v>0</v>
      </c>
      <c r="BA25" s="31"/>
      <c r="BB25" s="12">
        <f>SUM(BB5:BB24)</f>
        <v>0</v>
      </c>
      <c r="BC25" s="31"/>
      <c r="BD25" s="12">
        <f>SUM(BD5:BD24)</f>
        <v>0</v>
      </c>
      <c r="BE25" s="31"/>
      <c r="BF25" s="12">
        <f>SUM(BF5:BF24)</f>
        <v>0</v>
      </c>
      <c r="BG25" s="31"/>
      <c r="BH25" s="12">
        <f>SUM(BH5:BH24)</f>
        <v>0</v>
      </c>
      <c r="BI25" s="31"/>
      <c r="BJ25" s="12">
        <f>SUM(BJ5:BJ24)</f>
        <v>0</v>
      </c>
      <c r="BK25" s="31"/>
      <c r="BL25" s="12">
        <f>SUM(BL5:BL24)</f>
        <v>0</v>
      </c>
      <c r="BM25" s="52"/>
      <c r="BN25" s="12">
        <f>SUM(BN5:BN24)</f>
        <v>0</v>
      </c>
      <c r="BO25" s="31"/>
      <c r="BP25" s="12">
        <f ca="1">SUM(BP5:BP24)</f>
        <v>173.91</v>
      </c>
      <c r="BQ25" s="31"/>
      <c r="BR25" s="12">
        <f ca="1">SUM(BR5:BR24)</f>
        <v>24658.429999999986</v>
      </c>
      <c r="BS25" s="19"/>
      <c r="BT25" s="13">
        <f ca="1">D25+J25-BP25</f>
        <v>24658.429999999989</v>
      </c>
    </row>
    <row r="26" spans="1:72" ht="11.1" customHeight="1" outlineLevel="1" x14ac:dyDescent="0.2">
      <c r="B26" s="29" t="s">
        <v>12</v>
      </c>
      <c r="C26" s="53">
        <v>31</v>
      </c>
      <c r="D26" s="35">
        <v>190.28</v>
      </c>
      <c r="E26" s="54"/>
      <c r="F26" s="48"/>
      <c r="G26" s="55">
        <v>10</v>
      </c>
      <c r="H26" s="48">
        <f>G26*6</f>
        <v>60</v>
      </c>
      <c r="I26" s="56">
        <f t="shared" ref="I26:I27" si="64">E26+G26</f>
        <v>10</v>
      </c>
      <c r="J26" s="30">
        <f t="shared" ref="J26:J27" si="65">F26+H26</f>
        <v>60</v>
      </c>
      <c r="K26" s="55"/>
      <c r="L26" s="48">
        <f t="shared" ref="L26:N37" si="66">IF(ISERR(ROUND(K26*(($D26+$F26+$H26)/($C26+$E26+$G26)),2)),,ROUND(K26*(($D26+$F26+$H26)/($C26+$E26+$G26)),2))</f>
        <v>0</v>
      </c>
      <c r="M26" s="55"/>
      <c r="N26" s="48">
        <f t="shared" si="66"/>
        <v>0</v>
      </c>
      <c r="O26" s="55"/>
      <c r="P26" s="48">
        <f t="shared" ref="P26:P37" si="67">IF(ISERR(ROUND(O26*(($D26+$F26+$H26)/($C26+$E26+$G26)),2)),,ROUND(O26*(($D26+$F26+$H26)/($C26+$E26+$G26)),2))</f>
        <v>0</v>
      </c>
      <c r="Q26" s="55"/>
      <c r="R26" s="48">
        <f t="shared" ref="R26:R37" si="68">IF(ISERR(ROUND(Q26*(($D26+$F26+$H26)/($C26+$E26+$G26)),2)),,ROUND(Q26*(($D26+$F26+$H26)/($C26+$E26+$G26)),2))</f>
        <v>0</v>
      </c>
      <c r="S26" s="55"/>
      <c r="T26" s="48">
        <f t="shared" ref="T26:T37" si="69">IF(ISERR(ROUND(S26*(($D26+$F26+$H26)/($C26+$E26+$G26)),2)),,ROUND(S26*(($D26+$F26+$H26)/($C26+$E26+$G26)),2))</f>
        <v>0</v>
      </c>
      <c r="U26" s="55"/>
      <c r="V26" s="48">
        <f t="shared" ref="V26:V37" si="70">IF(ISERR(ROUND(U26*(($D26+$F26+$H26)/($C26+$E26+$G26)),2)),,ROUND(U26*(($D26+$F26+$H26)/($C26+$E26+$G26)),2))</f>
        <v>0</v>
      </c>
      <c r="W26" s="55"/>
      <c r="X26" s="48">
        <f t="shared" ref="X26:AP37" si="71">IF(ISERR(ROUND(W26*(($D26+$F26+$H26)/($C26+$E26+$G26)),2)),,ROUND(W26*(($D26+$F26+$H26)/($C26+$E26+$G26)),2))</f>
        <v>0</v>
      </c>
      <c r="Y26" s="55"/>
      <c r="Z26" s="48">
        <f t="shared" si="71"/>
        <v>0</v>
      </c>
      <c r="AA26" s="55"/>
      <c r="AB26" s="48">
        <f t="shared" si="71"/>
        <v>0</v>
      </c>
      <c r="AC26" s="55"/>
      <c r="AD26" s="48">
        <f t="shared" si="71"/>
        <v>0</v>
      </c>
      <c r="AE26" s="55"/>
      <c r="AF26" s="48">
        <f t="shared" si="71"/>
        <v>0</v>
      </c>
      <c r="AG26" s="55"/>
      <c r="AH26" s="48">
        <f t="shared" si="71"/>
        <v>0</v>
      </c>
      <c r="AI26" s="55"/>
      <c r="AJ26" s="48">
        <f t="shared" si="71"/>
        <v>0</v>
      </c>
      <c r="AK26" s="55"/>
      <c r="AL26" s="48">
        <f t="shared" si="71"/>
        <v>0</v>
      </c>
      <c r="AM26" s="55"/>
      <c r="AN26" s="48">
        <f t="shared" si="71"/>
        <v>0</v>
      </c>
      <c r="AO26" s="55"/>
      <c r="AP26" s="48">
        <f t="shared" si="71"/>
        <v>0</v>
      </c>
      <c r="AQ26" s="55"/>
      <c r="AR26" s="48">
        <f t="shared" ref="AR26:AR37" si="72">IF(ISERR(ROUND(AQ26*(($D26+$F26+$H26)/($C26+$E26+$G26)),2)),,ROUND(AQ26*(($D26+$F26+$H26)/($C26+$E26+$G26)),2))</f>
        <v>0</v>
      </c>
      <c r="AS26" s="55"/>
      <c r="AT26" s="48">
        <f t="shared" ref="AT26:AT37" si="73">IF(ISERR(ROUND(AS26*(($D26+$F26+$H26)/($C26+$E26+$G26)),2)),,ROUND(AS26*(($D26+$F26+$H26)/($C26+$E26+$G26)),2))</f>
        <v>0</v>
      </c>
      <c r="AU26" s="55"/>
      <c r="AV26" s="48">
        <f t="shared" ref="AV26:AV37" si="74">IF(ISERR(ROUND(AU26*(($D26+$F26+$H26)/($C26+$E26+$G26)),2)),,ROUND(AU26*(($D26+$F26+$H26)/($C26+$E26+$G26)),2))</f>
        <v>0</v>
      </c>
      <c r="AW26" s="55"/>
      <c r="AX26" s="48">
        <f t="shared" ref="AX26:AX37" si="75">IF(ISERR(ROUND(AW26*(($D26+$F26+$H26)/($C26+$E26+$G26)),2)),,ROUND(AW26*(($D26+$F26+$H26)/($C26+$E26+$G26)),2))</f>
        <v>0</v>
      </c>
      <c r="AY26" s="55"/>
      <c r="AZ26" s="48">
        <f t="shared" ref="AZ26:AZ37" si="76">IF(ISERR(ROUND(AY26*(($D26+$F26+$H26)/($C26+$E26+$G26)),2)),,ROUND(AY26*(($D26+$F26+$H26)/($C26+$E26+$G26)),2))</f>
        <v>0</v>
      </c>
      <c r="BA26" s="55"/>
      <c r="BB26" s="48">
        <f t="shared" ref="BB26:BB37" si="77">IF(ISERR(ROUND(BA26*(($D26+$F26+$H26)/($C26+$E26+$G26)),2)),,ROUND(BA26*(($D26+$F26+$H26)/($C26+$E26+$G26)),2))</f>
        <v>0</v>
      </c>
      <c r="BC26" s="55"/>
      <c r="BD26" s="48">
        <f t="shared" ref="BD26:BD37" si="78">IF(ISERR(ROUND(BC26*(($D26+$F26+$H26)/($C26+$E26+$G26)),2)),,ROUND(BC26*(($D26+$F26+$H26)/($C26+$E26+$G26)),2))</f>
        <v>0</v>
      </c>
      <c r="BE26" s="55"/>
      <c r="BF26" s="48">
        <f t="shared" ref="BF26:BF37" si="79">IF(ISERR(ROUND(BE26*(($D26+$F26+$H26)/($C26+$E26+$G26)),2)),,ROUND(BE26*(($D26+$F26+$H26)/($C26+$E26+$G26)),2))</f>
        <v>0</v>
      </c>
      <c r="BG26" s="55"/>
      <c r="BH26" s="48">
        <f t="shared" ref="BH26:BH37" si="80">IF(ISERR(ROUND(BG26*(($D26+$F26+$H26)/($C26+$E26+$G26)),2)),,ROUND(BG26*(($D26+$F26+$H26)/($C26+$E26+$G26)),2))</f>
        <v>0</v>
      </c>
      <c r="BI26" s="55"/>
      <c r="BJ26" s="48">
        <f t="shared" ref="BJ26:BJ37" si="81">IF(ISERR(ROUND(BI26*(($D26+$F26+$H26)/($C26+$E26+$G26)),2)),,ROUND(BI26*(($D26+$F26+$H26)/($C26+$E26+$G26)),2))</f>
        <v>0</v>
      </c>
      <c r="BK26" s="55"/>
      <c r="BL26" s="48">
        <f t="shared" ref="BL26:BL37" si="82">IF(ISERR(ROUND(BK26*(($D26+$F26+$H26)/($C26+$E26+$G26)),2)),,ROUND(BK26*(($D26+$F26+$H26)/($C26+$E26+$G26)),2))</f>
        <v>0</v>
      </c>
      <c r="BM26" s="57"/>
      <c r="BN26" s="48">
        <f t="shared" ref="BN26:BN37" si="83">IF(ISERR(ROUND(BM26*(($D26+$F26+$H26)/($C26+$E26+$G26)),2)),,ROUND(BM26*(($D26+$F26+$H26)/($C26+$E26+$G26)),2))</f>
        <v>0</v>
      </c>
      <c r="BO26" s="56">
        <f ca="1">SUMIF($K$4:$BN$39,$K$4,$K26:$BL26)</f>
        <v>0</v>
      </c>
      <c r="BP26" s="30">
        <f ca="1">SUMIF($K$4:$BN$39,$L$4,$K26:$BL26)</f>
        <v>0</v>
      </c>
      <c r="BQ26" s="71">
        <f ca="1">C26+I26-BO26</f>
        <v>41</v>
      </c>
      <c r="BR26" s="72">
        <f ca="1">D26+J26-BP26</f>
        <v>250.28</v>
      </c>
      <c r="BS26" s="17"/>
      <c r="BT26" s="18"/>
    </row>
    <row r="27" spans="1:72" ht="11.1" customHeight="1" outlineLevel="1" x14ac:dyDescent="0.2">
      <c r="B27" s="22" t="s">
        <v>13</v>
      </c>
      <c r="C27" s="58">
        <v>0</v>
      </c>
      <c r="D27" s="36">
        <v>0</v>
      </c>
      <c r="E27" s="59"/>
      <c r="F27" s="60"/>
      <c r="G27" s="47"/>
      <c r="H27" s="60"/>
      <c r="I27" s="56">
        <f t="shared" si="64"/>
        <v>0</v>
      </c>
      <c r="J27" s="28">
        <f t="shared" si="65"/>
        <v>0</v>
      </c>
      <c r="K27" s="47"/>
      <c r="L27" s="48">
        <f t="shared" ref="L27:BL28" si="84">IF(ISERR(ROUND(K27*(($D27+$F27+$H27)/($C27+$E27+$G27)),2)),,ROUND(K27*(($D27+$F27+$H27)/($C27+$E27+$G27)),2))</f>
        <v>0</v>
      </c>
      <c r="M27" s="55"/>
      <c r="N27" s="48">
        <f t="shared" si="84"/>
        <v>0</v>
      </c>
      <c r="O27" s="55"/>
      <c r="P27" s="48">
        <f t="shared" si="84"/>
        <v>0</v>
      </c>
      <c r="Q27" s="55"/>
      <c r="R27" s="48">
        <f t="shared" si="84"/>
        <v>0</v>
      </c>
      <c r="S27" s="55"/>
      <c r="T27" s="48">
        <f t="shared" si="84"/>
        <v>0</v>
      </c>
      <c r="U27" s="55"/>
      <c r="V27" s="48">
        <f t="shared" si="84"/>
        <v>0</v>
      </c>
      <c r="W27" s="55"/>
      <c r="X27" s="48">
        <f t="shared" si="84"/>
        <v>0</v>
      </c>
      <c r="Y27" s="55"/>
      <c r="Z27" s="48">
        <f t="shared" si="84"/>
        <v>0</v>
      </c>
      <c r="AA27" s="55"/>
      <c r="AB27" s="48">
        <f t="shared" si="84"/>
        <v>0</v>
      </c>
      <c r="AC27" s="55"/>
      <c r="AD27" s="48">
        <f t="shared" si="84"/>
        <v>0</v>
      </c>
      <c r="AE27" s="55"/>
      <c r="AF27" s="48">
        <f t="shared" si="84"/>
        <v>0</v>
      </c>
      <c r="AG27" s="55"/>
      <c r="AH27" s="48">
        <f t="shared" si="84"/>
        <v>0</v>
      </c>
      <c r="AI27" s="55"/>
      <c r="AJ27" s="48">
        <f t="shared" si="84"/>
        <v>0</v>
      </c>
      <c r="AK27" s="55"/>
      <c r="AL27" s="48">
        <f t="shared" si="84"/>
        <v>0</v>
      </c>
      <c r="AM27" s="55"/>
      <c r="AN27" s="48">
        <f t="shared" si="84"/>
        <v>0</v>
      </c>
      <c r="AO27" s="55"/>
      <c r="AP27" s="48">
        <f t="shared" si="84"/>
        <v>0</v>
      </c>
      <c r="AQ27" s="55"/>
      <c r="AR27" s="48">
        <f t="shared" si="84"/>
        <v>0</v>
      </c>
      <c r="AS27" s="55"/>
      <c r="AT27" s="48">
        <f t="shared" si="84"/>
        <v>0</v>
      </c>
      <c r="AU27" s="55"/>
      <c r="AV27" s="48">
        <f t="shared" si="84"/>
        <v>0</v>
      </c>
      <c r="AW27" s="55"/>
      <c r="AX27" s="48">
        <f t="shared" si="84"/>
        <v>0</v>
      </c>
      <c r="AY27" s="55"/>
      <c r="AZ27" s="48">
        <f t="shared" si="84"/>
        <v>0</v>
      </c>
      <c r="BA27" s="55"/>
      <c r="BB27" s="48">
        <f t="shared" si="84"/>
        <v>0</v>
      </c>
      <c r="BC27" s="55"/>
      <c r="BD27" s="48">
        <f t="shared" si="84"/>
        <v>0</v>
      </c>
      <c r="BE27" s="55"/>
      <c r="BF27" s="48">
        <f t="shared" si="84"/>
        <v>0</v>
      </c>
      <c r="BG27" s="55"/>
      <c r="BH27" s="48">
        <f t="shared" si="84"/>
        <v>0</v>
      </c>
      <c r="BI27" s="55"/>
      <c r="BJ27" s="48">
        <f t="shared" si="84"/>
        <v>0</v>
      </c>
      <c r="BK27" s="55"/>
      <c r="BL27" s="48">
        <f t="shared" si="84"/>
        <v>0</v>
      </c>
      <c r="BM27" s="57"/>
      <c r="BN27" s="48">
        <f t="shared" si="83"/>
        <v>0</v>
      </c>
      <c r="BO27" s="56">
        <f ca="1">SUMIF($K$4:$BN$39,$K$4,$K27:$BL27)</f>
        <v>0</v>
      </c>
      <c r="BP27" s="30">
        <f ca="1">SUMIF($K$4:$BN$39,$L$4,$K27:$BL27)</f>
        <v>0</v>
      </c>
      <c r="BQ27" s="69">
        <f ca="1">C27+I27-BO27</f>
        <v>0</v>
      </c>
      <c r="BR27" s="70">
        <f ca="1">D27+J27-BP27</f>
        <v>0</v>
      </c>
      <c r="BS27" s="17"/>
      <c r="BT27" s="18"/>
    </row>
    <row r="28" spans="1:72" ht="11.1" customHeight="1" outlineLevel="1" x14ac:dyDescent="0.2">
      <c r="B28" s="22"/>
      <c r="C28" s="58">
        <v>0</v>
      </c>
      <c r="D28" s="36">
        <v>0</v>
      </c>
      <c r="E28" s="59"/>
      <c r="F28" s="60"/>
      <c r="G28" s="47"/>
      <c r="H28" s="60"/>
      <c r="I28" s="56">
        <f t="shared" ref="I28" si="85">E28+G28</f>
        <v>0</v>
      </c>
      <c r="J28" s="28">
        <f t="shared" ref="J28" si="86">F28+H28</f>
        <v>0</v>
      </c>
      <c r="K28" s="47"/>
      <c r="L28" s="48">
        <f t="shared" si="84"/>
        <v>0</v>
      </c>
      <c r="M28" s="55"/>
      <c r="N28" s="48">
        <f t="shared" si="84"/>
        <v>0</v>
      </c>
      <c r="O28" s="55"/>
      <c r="P28" s="48">
        <f t="shared" si="84"/>
        <v>0</v>
      </c>
      <c r="Q28" s="55"/>
      <c r="R28" s="48">
        <f t="shared" si="84"/>
        <v>0</v>
      </c>
      <c r="S28" s="55"/>
      <c r="T28" s="48">
        <f t="shared" si="84"/>
        <v>0</v>
      </c>
      <c r="U28" s="55"/>
      <c r="V28" s="48">
        <f t="shared" si="84"/>
        <v>0</v>
      </c>
      <c r="W28" s="55"/>
      <c r="X28" s="48">
        <f t="shared" si="84"/>
        <v>0</v>
      </c>
      <c r="Y28" s="55"/>
      <c r="Z28" s="48">
        <f t="shared" si="84"/>
        <v>0</v>
      </c>
      <c r="AA28" s="55"/>
      <c r="AB28" s="48">
        <f t="shared" si="84"/>
        <v>0</v>
      </c>
      <c r="AC28" s="55"/>
      <c r="AD28" s="48">
        <f t="shared" si="84"/>
        <v>0</v>
      </c>
      <c r="AE28" s="55"/>
      <c r="AF28" s="48">
        <f t="shared" si="84"/>
        <v>0</v>
      </c>
      <c r="AG28" s="55"/>
      <c r="AH28" s="48">
        <f t="shared" si="84"/>
        <v>0</v>
      </c>
      <c r="AI28" s="55"/>
      <c r="AJ28" s="48">
        <f t="shared" si="84"/>
        <v>0</v>
      </c>
      <c r="AK28" s="55"/>
      <c r="AL28" s="48">
        <f t="shared" si="84"/>
        <v>0</v>
      </c>
      <c r="AM28" s="55"/>
      <c r="AN28" s="48">
        <f t="shared" si="84"/>
        <v>0</v>
      </c>
      <c r="AO28" s="55"/>
      <c r="AP28" s="48">
        <f t="shared" si="84"/>
        <v>0</v>
      </c>
      <c r="AQ28" s="55"/>
      <c r="AR28" s="48">
        <f t="shared" si="84"/>
        <v>0</v>
      </c>
      <c r="AS28" s="55"/>
      <c r="AT28" s="48">
        <f t="shared" si="84"/>
        <v>0</v>
      </c>
      <c r="AU28" s="55"/>
      <c r="AV28" s="48">
        <f t="shared" si="84"/>
        <v>0</v>
      </c>
      <c r="AW28" s="55"/>
      <c r="AX28" s="48">
        <f t="shared" si="84"/>
        <v>0</v>
      </c>
      <c r="AY28" s="55"/>
      <c r="AZ28" s="48">
        <f t="shared" si="84"/>
        <v>0</v>
      </c>
      <c r="BA28" s="55"/>
      <c r="BB28" s="48">
        <f t="shared" si="84"/>
        <v>0</v>
      </c>
      <c r="BC28" s="55"/>
      <c r="BD28" s="48">
        <f t="shared" si="84"/>
        <v>0</v>
      </c>
      <c r="BE28" s="55"/>
      <c r="BF28" s="48">
        <f t="shared" si="84"/>
        <v>0</v>
      </c>
      <c r="BG28" s="55"/>
      <c r="BH28" s="48">
        <f t="shared" si="84"/>
        <v>0</v>
      </c>
      <c r="BI28" s="55"/>
      <c r="BJ28" s="48">
        <f t="shared" si="84"/>
        <v>0</v>
      </c>
      <c r="BK28" s="55"/>
      <c r="BL28" s="48">
        <f t="shared" si="84"/>
        <v>0</v>
      </c>
      <c r="BM28" s="57"/>
      <c r="BN28" s="48">
        <f t="shared" si="83"/>
        <v>0</v>
      </c>
      <c r="BO28" s="56">
        <f ca="1">SUMIF($K$4:$BN$39,$K$4,$K28:$BL28)</f>
        <v>0</v>
      </c>
      <c r="BP28" s="30">
        <f ca="1">SUMIF($K$4:$BN$39,$L$4,$K28:$BL28)</f>
        <v>0</v>
      </c>
      <c r="BQ28" s="69">
        <f ca="1">C28+I28-BO28</f>
        <v>0</v>
      </c>
      <c r="BR28" s="70">
        <f ca="1">D28+J28-BP28</f>
        <v>0</v>
      </c>
      <c r="BS28" s="17"/>
      <c r="BT28" s="18"/>
    </row>
    <row r="29" spans="1:72" ht="11.1" customHeight="1" x14ac:dyDescent="0.2">
      <c r="B29" s="6" t="s">
        <v>18</v>
      </c>
      <c r="C29" s="51"/>
      <c r="D29" s="34">
        <f>SUM(D26:D28)</f>
        <v>190.28</v>
      </c>
      <c r="E29" s="31"/>
      <c r="F29" s="12">
        <f>SUM(F26:F28)</f>
        <v>0</v>
      </c>
      <c r="G29" s="31"/>
      <c r="H29" s="12">
        <f>SUM(H26:H28)</f>
        <v>60</v>
      </c>
      <c r="I29" s="31">
        <f>SUM(I26:I28)</f>
        <v>10</v>
      </c>
      <c r="J29" s="12">
        <f>SUM(J26:J28)</f>
        <v>60</v>
      </c>
      <c r="K29" s="31"/>
      <c r="L29" s="12">
        <f>SUM(L26:L28)</f>
        <v>0</v>
      </c>
      <c r="M29" s="31"/>
      <c r="N29" s="12">
        <f>SUM(N26:N28)</f>
        <v>0</v>
      </c>
      <c r="O29" s="31"/>
      <c r="P29" s="12">
        <f>SUM(P26:P28)</f>
        <v>0</v>
      </c>
      <c r="Q29" s="31"/>
      <c r="R29" s="12">
        <f>SUM(R26:R28)</f>
        <v>0</v>
      </c>
      <c r="S29" s="31"/>
      <c r="T29" s="12">
        <f>SUM(T26:T28)</f>
        <v>0</v>
      </c>
      <c r="U29" s="31"/>
      <c r="V29" s="12">
        <f>SUM(V26:V28)</f>
        <v>0</v>
      </c>
      <c r="W29" s="31"/>
      <c r="X29" s="12">
        <f>SUM(X26:X28)</f>
        <v>0</v>
      </c>
      <c r="Y29" s="31"/>
      <c r="Z29" s="12">
        <f>SUM(Z26:Z28)</f>
        <v>0</v>
      </c>
      <c r="AA29" s="31"/>
      <c r="AB29" s="12">
        <f>SUM(AB26:AB28)</f>
        <v>0</v>
      </c>
      <c r="AC29" s="31"/>
      <c r="AD29" s="12">
        <f>SUM(AD26:AD28)</f>
        <v>0</v>
      </c>
      <c r="AE29" s="31"/>
      <c r="AF29" s="12">
        <f>SUM(AF26:AF28)</f>
        <v>0</v>
      </c>
      <c r="AG29" s="31"/>
      <c r="AH29" s="12">
        <f>SUM(AH26:AH28)</f>
        <v>0</v>
      </c>
      <c r="AI29" s="31"/>
      <c r="AJ29" s="12">
        <f>SUM(AJ26:AJ28)</f>
        <v>0</v>
      </c>
      <c r="AK29" s="31"/>
      <c r="AL29" s="12">
        <f>SUM(AL26:AL28)</f>
        <v>0</v>
      </c>
      <c r="AM29" s="31"/>
      <c r="AN29" s="12">
        <f>SUM(AN26:AN28)</f>
        <v>0</v>
      </c>
      <c r="AO29" s="31"/>
      <c r="AP29" s="12">
        <f>SUM(AP26:AP28)</f>
        <v>0</v>
      </c>
      <c r="AQ29" s="31"/>
      <c r="AR29" s="12">
        <f>SUM(AR26:AR28)</f>
        <v>0</v>
      </c>
      <c r="AS29" s="31"/>
      <c r="AT29" s="12">
        <f>SUM(AT26:AT28)</f>
        <v>0</v>
      </c>
      <c r="AU29" s="31"/>
      <c r="AV29" s="12">
        <f>SUM(AV26:AV28)</f>
        <v>0</v>
      </c>
      <c r="AW29" s="31"/>
      <c r="AX29" s="12">
        <f>SUM(AX26:AX28)</f>
        <v>0</v>
      </c>
      <c r="AY29" s="31"/>
      <c r="AZ29" s="12">
        <f>SUM(AZ26:AZ28)</f>
        <v>0</v>
      </c>
      <c r="BA29" s="31"/>
      <c r="BB29" s="12">
        <f>SUM(BB26:BB28)</f>
        <v>0</v>
      </c>
      <c r="BC29" s="31"/>
      <c r="BD29" s="12">
        <f>SUM(BD26:BD28)</f>
        <v>0</v>
      </c>
      <c r="BE29" s="31"/>
      <c r="BF29" s="12">
        <f>SUM(BF26:BF28)</f>
        <v>0</v>
      </c>
      <c r="BG29" s="31"/>
      <c r="BH29" s="12">
        <f>SUM(BH26:BH28)</f>
        <v>0</v>
      </c>
      <c r="BI29" s="31"/>
      <c r="BJ29" s="12">
        <f>SUM(BJ26:BJ28)</f>
        <v>0</v>
      </c>
      <c r="BK29" s="31"/>
      <c r="BL29" s="12">
        <f>SUM(BL26:BL28)</f>
        <v>0</v>
      </c>
      <c r="BM29" s="52"/>
      <c r="BN29" s="12">
        <f>SUM(BN26:BN28)</f>
        <v>0</v>
      </c>
      <c r="BO29" s="31"/>
      <c r="BP29" s="31">
        <f ca="1">SUM(BP26:BP28)</f>
        <v>0</v>
      </c>
      <c r="BQ29" s="31"/>
      <c r="BR29" s="12">
        <f t="shared" ref="BR29" ca="1" si="87">SUM(BR26:BR28)</f>
        <v>250.28</v>
      </c>
      <c r="BS29" s="19"/>
      <c r="BT29" s="13">
        <f ca="1">D29+J29-BP29</f>
        <v>250.28</v>
      </c>
    </row>
    <row r="30" spans="1:72" s="16" customFormat="1" ht="12" customHeight="1" outlineLevel="1" x14ac:dyDescent="0.2">
      <c r="A30" s="15"/>
      <c r="B30" s="32" t="s">
        <v>14</v>
      </c>
      <c r="C30" s="61">
        <v>52</v>
      </c>
      <c r="D30" s="37">
        <v>105580.79999999999</v>
      </c>
      <c r="E30" s="62"/>
      <c r="F30" s="63"/>
      <c r="G30" s="64"/>
      <c r="H30" s="63"/>
      <c r="I30" s="56">
        <f t="shared" ref="I30" si="88">E30+G30</f>
        <v>0</v>
      </c>
      <c r="J30" s="30">
        <f>F30+H30</f>
        <v>0</v>
      </c>
      <c r="K30" s="64"/>
      <c r="L30" s="44">
        <f>IF(ISERR(ROUND(K30*(($D30+$F30+$H30)/($C30+$E30+$G30)),2)),,ROUND(K30*(($D30+$F30+$H30)/($C30+$E30+$G30)),2))</f>
        <v>0</v>
      </c>
      <c r="M30" s="64"/>
      <c r="N30" s="44">
        <f t="shared" ref="N30:N32" si="89">IF(ISERR(ROUND(M30*(($D30+$F30+$H30)/($C30+$E30+$G30)),2)),,ROUND(M30*(($D30+$F30+$H30)/($C30+$E30+$G30)),2))</f>
        <v>0</v>
      </c>
      <c r="O30" s="64"/>
      <c r="P30" s="44">
        <f t="shared" ref="P30:P32" si="90">IF(ISERR(ROUND(O30*(($D30+$F30+$H30)/($C30+$E30+$G30)),2)),,ROUND(O30*(($D30+$F30+$H30)/($C30+$E30+$G30)),2))</f>
        <v>0</v>
      </c>
      <c r="Q30" s="64"/>
      <c r="R30" s="44">
        <f t="shared" ref="R30:R32" si="91">IF(ISERR(ROUND(Q30*(($D30+$F30+$H30)/($C30+$E30+$G30)),2)),,ROUND(Q30*(($D30+$F30+$H30)/($C30+$E30+$G30)),2))</f>
        <v>0</v>
      </c>
      <c r="S30" s="64"/>
      <c r="T30" s="44">
        <f t="shared" ref="T30:T32" si="92">IF(ISERR(ROUND(S30*(($D30+$F30+$H30)/($C30+$E30+$G30)),2)),,ROUND(S30*(($D30+$F30+$H30)/($C30+$E30+$G30)),2))</f>
        <v>0</v>
      </c>
      <c r="U30" s="64"/>
      <c r="V30" s="44">
        <f t="shared" ref="V30:V32" si="93">IF(ISERR(ROUND(U30*(($D30+$F30+$H30)/($C30+$E30+$G30)),2)),,ROUND(U30*(($D30+$F30+$H30)/($C30+$E30+$G30)),2))</f>
        <v>0</v>
      </c>
      <c r="W30" s="64"/>
      <c r="X30" s="44">
        <f t="shared" ref="X30:X32" si="94">IF(ISERR(ROUND(W30*(($D30+$F30+$H30)/($C30+$E30+$G30)),2)),,ROUND(W30*(($D30+$F30+$H30)/($C30+$E30+$G30)),2))</f>
        <v>0</v>
      </c>
      <c r="Y30" s="64"/>
      <c r="Z30" s="44">
        <f t="shared" ref="Z30:Z32" si="95">IF(ISERR(ROUND(Y30*(($D30+$F30+$H30)/($C30+$E30+$G30)),2)),,ROUND(Y30*(($D30+$F30+$H30)/($C30+$E30+$G30)),2))</f>
        <v>0</v>
      </c>
      <c r="AA30" s="64"/>
      <c r="AB30" s="44">
        <f t="shared" ref="AB30:AB32" si="96">IF(ISERR(ROUND(AA30*(($D30+$F30+$H30)/($C30+$E30+$G30)),2)),,ROUND(AA30*(($D30+$F30+$H30)/($C30+$E30+$G30)),2))</f>
        <v>0</v>
      </c>
      <c r="AC30" s="64"/>
      <c r="AD30" s="44">
        <f t="shared" ref="AD30:AD32" si="97">IF(ISERR(ROUND(AC30*(($D30+$F30+$H30)/($C30+$E30+$G30)),2)),,ROUND(AC30*(($D30+$F30+$H30)/($C30+$E30+$G30)),2))</f>
        <v>0</v>
      </c>
      <c r="AE30" s="64"/>
      <c r="AF30" s="44">
        <f t="shared" ref="AF30:AF32" si="98">IF(ISERR(ROUND(AE30*(($D30+$F30+$H30)/($C30+$E30+$G30)),2)),,ROUND(AE30*(($D30+$F30+$H30)/($C30+$E30+$G30)),2))</f>
        <v>0</v>
      </c>
      <c r="AG30" s="64"/>
      <c r="AH30" s="44">
        <f t="shared" ref="AH30:AH32" si="99">IF(ISERR(ROUND(AG30*(($D30+$F30+$H30)/($C30+$E30+$G30)),2)),,ROUND(AG30*(($D30+$F30+$H30)/($C30+$E30+$G30)),2))</f>
        <v>0</v>
      </c>
      <c r="AI30" s="64"/>
      <c r="AJ30" s="44">
        <f t="shared" ref="AJ30:AJ32" si="100">IF(ISERR(ROUND(AI30*(($D30+$F30+$H30)/($C30+$E30+$G30)),2)),,ROUND(AI30*(($D30+$F30+$H30)/($C30+$E30+$G30)),2))</f>
        <v>0</v>
      </c>
      <c r="AK30" s="64"/>
      <c r="AL30" s="44">
        <f t="shared" ref="AL30:AL32" si="101">IF(ISERR(ROUND(AK30*(($D30+$F30+$H30)/($C30+$E30+$G30)),2)),,ROUND(AK30*(($D30+$F30+$H30)/($C30+$E30+$G30)),2))</f>
        <v>0</v>
      </c>
      <c r="AM30" s="64"/>
      <c r="AN30" s="44">
        <f t="shared" ref="AN30:AN32" si="102">IF(ISERR(ROUND(AM30*(($D30+$F30+$H30)/($C30+$E30+$G30)),2)),,ROUND(AM30*(($D30+$F30+$H30)/($C30+$E30+$G30)),2))</f>
        <v>0</v>
      </c>
      <c r="AO30" s="64"/>
      <c r="AP30" s="44">
        <f t="shared" ref="AP30:AP32" si="103">IF(ISERR(ROUND(AO30*(($D30+$F30+$H30)/($C30+$E30+$G30)),2)),,ROUND(AO30*(($D30+$F30+$H30)/($C30+$E30+$G30)),2))</f>
        <v>0</v>
      </c>
      <c r="AQ30" s="64"/>
      <c r="AR30" s="44">
        <f t="shared" ref="AR30:AR32" si="104">IF(ISERR(ROUND(AQ30*(($D30+$F30+$H30)/($C30+$E30+$G30)),2)),,ROUND(AQ30*(($D30+$F30+$H30)/($C30+$E30+$G30)),2))</f>
        <v>0</v>
      </c>
      <c r="AS30" s="64"/>
      <c r="AT30" s="44">
        <f t="shared" ref="AT30:AT32" si="105">IF(ISERR(ROUND(AS30*(($D30+$F30+$H30)/($C30+$E30+$G30)),2)),,ROUND(AS30*(($D30+$F30+$H30)/($C30+$E30+$G30)),2))</f>
        <v>0</v>
      </c>
      <c r="AU30" s="64"/>
      <c r="AV30" s="44">
        <f t="shared" ref="AV30:AV32" si="106">IF(ISERR(ROUND(AU30*(($D30+$F30+$H30)/($C30+$E30+$G30)),2)),,ROUND(AU30*(($D30+$F30+$H30)/($C30+$E30+$G30)),2))</f>
        <v>0</v>
      </c>
      <c r="AW30" s="64"/>
      <c r="AX30" s="44">
        <f t="shared" ref="AX30:AX32" si="107">IF(ISERR(ROUND(AW30*(($D30+$F30+$H30)/($C30+$E30+$G30)),2)),,ROUND(AW30*(($D30+$F30+$H30)/($C30+$E30+$G30)),2))</f>
        <v>0</v>
      </c>
      <c r="AY30" s="64"/>
      <c r="AZ30" s="44">
        <f t="shared" ref="AZ30:AZ32" si="108">IF(ISERR(ROUND(AY30*(($D30+$F30+$H30)/($C30+$E30+$G30)),2)),,ROUND(AY30*(($D30+$F30+$H30)/($C30+$E30+$G30)),2))</f>
        <v>0</v>
      </c>
      <c r="BA30" s="64"/>
      <c r="BB30" s="44">
        <f t="shared" ref="BB30:BB32" si="109">IF(ISERR(ROUND(BA30*(($D30+$F30+$H30)/($C30+$E30+$G30)),2)),,ROUND(BA30*(($D30+$F30+$H30)/($C30+$E30+$G30)),2))</f>
        <v>0</v>
      </c>
      <c r="BC30" s="64"/>
      <c r="BD30" s="44">
        <f t="shared" ref="BD30:BD32" si="110">IF(ISERR(ROUND(BC30*(($D30+$F30+$H30)/($C30+$E30+$G30)),2)),,ROUND(BC30*(($D30+$F30+$H30)/($C30+$E30+$G30)),2))</f>
        <v>0</v>
      </c>
      <c r="BE30" s="64"/>
      <c r="BF30" s="44">
        <f t="shared" ref="BF30:BF32" si="111">IF(ISERR(ROUND(BE30*(($D30+$F30+$H30)/($C30+$E30+$G30)),2)),,ROUND(BE30*(($D30+$F30+$H30)/($C30+$E30+$G30)),2))</f>
        <v>0</v>
      </c>
      <c r="BG30" s="64"/>
      <c r="BH30" s="44">
        <f t="shared" ref="BH30:BH32" si="112">IF(ISERR(ROUND(BG30*(($D30+$F30+$H30)/($C30+$E30+$G30)),2)),,ROUND(BG30*(($D30+$F30+$H30)/($C30+$E30+$G30)),2))</f>
        <v>0</v>
      </c>
      <c r="BI30" s="64"/>
      <c r="BJ30" s="44">
        <f t="shared" ref="BJ30:BJ32" si="113">IF(ISERR(ROUND(BI30*(($D30+$F30+$H30)/($C30+$E30+$G30)),2)),,ROUND(BI30*(($D30+$F30+$H30)/($C30+$E30+$G30)),2))</f>
        <v>0</v>
      </c>
      <c r="BK30" s="64"/>
      <c r="BL30" s="44">
        <f t="shared" ref="BL30:BL32" si="114">IF(ISERR(ROUND(BK30*(($D30+$F30+$H30)/($C30+$E30+$G30)),2)),,ROUND(BK30*(($D30+$F30+$H30)/($C30+$E30+$G30)),2))</f>
        <v>0</v>
      </c>
      <c r="BM30" s="64"/>
      <c r="BN30" s="44">
        <f t="shared" ref="BN30:BN32" si="115">IF(ISERR(ROUND(BM30*(($D30+$F30+$H30)/($C30+$E30+$G30)),2)),,ROUND(BM30*(($D30+$F30+$H30)/($C30+$E30+$G30)),2))</f>
        <v>0</v>
      </c>
      <c r="BO30" s="56">
        <f ca="1">SUMIF($K$4:$BN$39,$K$4,$K30:$BL30)</f>
        <v>0</v>
      </c>
      <c r="BP30" s="30">
        <f ca="1">SUMIF($K$4:$BN$39,$L$4,$K30:$BL30)</f>
        <v>0</v>
      </c>
      <c r="BQ30" s="71">
        <f ca="1">C30+I30-BO30</f>
        <v>52</v>
      </c>
      <c r="BR30" s="72">
        <f ca="1">D30+J30-BP30</f>
        <v>105580.79999999999</v>
      </c>
      <c r="BS30" s="17"/>
      <c r="BT30" s="18"/>
    </row>
    <row r="31" spans="1:72" ht="11.1" customHeight="1" outlineLevel="1" x14ac:dyDescent="0.2">
      <c r="B31" s="22" t="s">
        <v>15</v>
      </c>
      <c r="C31" s="58">
        <v>5</v>
      </c>
      <c r="D31" s="36">
        <v>65</v>
      </c>
      <c r="E31" s="59"/>
      <c r="F31" s="60"/>
      <c r="G31" s="47"/>
      <c r="H31" s="60"/>
      <c r="I31" s="46">
        <f t="shared" ref="I31:I37" si="116">E31+G31</f>
        <v>0</v>
      </c>
      <c r="J31" s="28">
        <f>H31+F31</f>
        <v>0</v>
      </c>
      <c r="K31" s="47"/>
      <c r="L31" s="60">
        <f t="shared" si="66"/>
        <v>0</v>
      </c>
      <c r="M31" s="47"/>
      <c r="N31" s="60">
        <f t="shared" si="89"/>
        <v>0</v>
      </c>
      <c r="O31" s="47"/>
      <c r="P31" s="60">
        <f t="shared" si="90"/>
        <v>0</v>
      </c>
      <c r="Q31" s="47"/>
      <c r="R31" s="60">
        <f t="shared" si="91"/>
        <v>0</v>
      </c>
      <c r="S31" s="47"/>
      <c r="T31" s="60">
        <f t="shared" si="92"/>
        <v>0</v>
      </c>
      <c r="U31" s="47"/>
      <c r="V31" s="60">
        <f t="shared" si="93"/>
        <v>0</v>
      </c>
      <c r="W31" s="47"/>
      <c r="X31" s="60">
        <f t="shared" si="94"/>
        <v>0</v>
      </c>
      <c r="Y31" s="47"/>
      <c r="Z31" s="60">
        <f t="shared" si="95"/>
        <v>0</v>
      </c>
      <c r="AA31" s="47"/>
      <c r="AB31" s="60">
        <f t="shared" si="96"/>
        <v>0</v>
      </c>
      <c r="AC31" s="47"/>
      <c r="AD31" s="60">
        <f t="shared" si="97"/>
        <v>0</v>
      </c>
      <c r="AE31" s="47"/>
      <c r="AF31" s="60">
        <f t="shared" si="98"/>
        <v>0</v>
      </c>
      <c r="AG31" s="47"/>
      <c r="AH31" s="60">
        <f t="shared" si="99"/>
        <v>0</v>
      </c>
      <c r="AI31" s="47"/>
      <c r="AJ31" s="60">
        <f t="shared" si="100"/>
        <v>0</v>
      </c>
      <c r="AK31" s="47"/>
      <c r="AL31" s="60">
        <f t="shared" si="101"/>
        <v>0</v>
      </c>
      <c r="AM31" s="47"/>
      <c r="AN31" s="60">
        <f t="shared" si="102"/>
        <v>0</v>
      </c>
      <c r="AO31" s="47"/>
      <c r="AP31" s="60">
        <f t="shared" si="103"/>
        <v>0</v>
      </c>
      <c r="AQ31" s="47"/>
      <c r="AR31" s="60">
        <f t="shared" si="104"/>
        <v>0</v>
      </c>
      <c r="AS31" s="47"/>
      <c r="AT31" s="60">
        <f t="shared" si="105"/>
        <v>0</v>
      </c>
      <c r="AU31" s="47"/>
      <c r="AV31" s="60">
        <f t="shared" si="106"/>
        <v>0</v>
      </c>
      <c r="AW31" s="47"/>
      <c r="AX31" s="60">
        <f t="shared" si="107"/>
        <v>0</v>
      </c>
      <c r="AY31" s="47"/>
      <c r="AZ31" s="60">
        <f t="shared" si="108"/>
        <v>0</v>
      </c>
      <c r="BA31" s="47"/>
      <c r="BB31" s="60">
        <f t="shared" si="109"/>
        <v>0</v>
      </c>
      <c r="BC31" s="47"/>
      <c r="BD31" s="60">
        <f t="shared" si="110"/>
        <v>0</v>
      </c>
      <c r="BE31" s="47"/>
      <c r="BF31" s="60">
        <f t="shared" si="111"/>
        <v>0</v>
      </c>
      <c r="BG31" s="47"/>
      <c r="BH31" s="60">
        <f t="shared" si="112"/>
        <v>0</v>
      </c>
      <c r="BI31" s="47"/>
      <c r="BJ31" s="60">
        <f t="shared" si="113"/>
        <v>0</v>
      </c>
      <c r="BK31" s="47"/>
      <c r="BL31" s="60">
        <f t="shared" si="114"/>
        <v>0</v>
      </c>
      <c r="BM31" s="47"/>
      <c r="BN31" s="60">
        <f t="shared" si="115"/>
        <v>0</v>
      </c>
      <c r="BO31" s="46">
        <f ca="1">SUMIF($K$4:$BN$39,$K$4,$K31:$BL31)</f>
        <v>0</v>
      </c>
      <c r="BP31" s="28">
        <f ca="1">SUMIF($K$4:$BN$39,$L$4,$K31:$BL31)</f>
        <v>0</v>
      </c>
      <c r="BQ31" s="69">
        <f ca="1">C31+I31-BO31</f>
        <v>5</v>
      </c>
      <c r="BR31" s="70">
        <f ca="1">D31+J31-BP31</f>
        <v>65</v>
      </c>
      <c r="BS31" s="17"/>
      <c r="BT31" s="18"/>
    </row>
    <row r="32" spans="1:72" ht="11.1" customHeight="1" outlineLevel="1" x14ac:dyDescent="0.2">
      <c r="B32" s="22" t="s">
        <v>37</v>
      </c>
      <c r="C32" s="58">
        <v>12</v>
      </c>
      <c r="D32" s="36">
        <v>5139.1899999999987</v>
      </c>
      <c r="E32" s="59"/>
      <c r="F32" s="60"/>
      <c r="G32" s="47"/>
      <c r="H32" s="60"/>
      <c r="I32" s="46">
        <f>E32+G32</f>
        <v>0</v>
      </c>
      <c r="J32" s="28">
        <f>H32+F32</f>
        <v>0</v>
      </c>
      <c r="K32" s="47"/>
      <c r="L32" s="60">
        <f t="shared" si="66"/>
        <v>0</v>
      </c>
      <c r="M32" s="47"/>
      <c r="N32" s="60">
        <f t="shared" si="89"/>
        <v>0</v>
      </c>
      <c r="O32" s="47"/>
      <c r="P32" s="60">
        <f t="shared" si="90"/>
        <v>0</v>
      </c>
      <c r="Q32" s="47"/>
      <c r="R32" s="60">
        <f t="shared" si="91"/>
        <v>0</v>
      </c>
      <c r="S32" s="47"/>
      <c r="T32" s="60">
        <f t="shared" si="92"/>
        <v>0</v>
      </c>
      <c r="U32" s="47"/>
      <c r="V32" s="60">
        <f t="shared" si="93"/>
        <v>0</v>
      </c>
      <c r="W32" s="47"/>
      <c r="X32" s="60">
        <f t="shared" si="94"/>
        <v>0</v>
      </c>
      <c r="Y32" s="47"/>
      <c r="Z32" s="60">
        <f t="shared" si="95"/>
        <v>0</v>
      </c>
      <c r="AA32" s="47"/>
      <c r="AB32" s="60">
        <f t="shared" si="96"/>
        <v>0</v>
      </c>
      <c r="AC32" s="47"/>
      <c r="AD32" s="60">
        <f t="shared" si="97"/>
        <v>0</v>
      </c>
      <c r="AE32" s="47"/>
      <c r="AF32" s="60">
        <f t="shared" si="98"/>
        <v>0</v>
      </c>
      <c r="AG32" s="47"/>
      <c r="AH32" s="60">
        <f t="shared" si="99"/>
        <v>0</v>
      </c>
      <c r="AI32" s="47"/>
      <c r="AJ32" s="60">
        <f t="shared" si="100"/>
        <v>0</v>
      </c>
      <c r="AK32" s="47"/>
      <c r="AL32" s="60">
        <f t="shared" si="101"/>
        <v>0</v>
      </c>
      <c r="AM32" s="47"/>
      <c r="AN32" s="60">
        <f t="shared" si="102"/>
        <v>0</v>
      </c>
      <c r="AO32" s="47"/>
      <c r="AP32" s="60">
        <f t="shared" si="103"/>
        <v>0</v>
      </c>
      <c r="AQ32" s="47"/>
      <c r="AR32" s="60">
        <f t="shared" si="104"/>
        <v>0</v>
      </c>
      <c r="AS32" s="47"/>
      <c r="AT32" s="60">
        <f t="shared" si="105"/>
        <v>0</v>
      </c>
      <c r="AU32" s="47"/>
      <c r="AV32" s="60">
        <f t="shared" si="106"/>
        <v>0</v>
      </c>
      <c r="AW32" s="47"/>
      <c r="AX32" s="60">
        <f t="shared" si="107"/>
        <v>0</v>
      </c>
      <c r="AY32" s="47"/>
      <c r="AZ32" s="60">
        <f t="shared" si="108"/>
        <v>0</v>
      </c>
      <c r="BA32" s="47"/>
      <c r="BB32" s="60">
        <f t="shared" si="109"/>
        <v>0</v>
      </c>
      <c r="BC32" s="47"/>
      <c r="BD32" s="60">
        <f t="shared" si="110"/>
        <v>0</v>
      </c>
      <c r="BE32" s="47"/>
      <c r="BF32" s="60">
        <f t="shared" si="111"/>
        <v>0</v>
      </c>
      <c r="BG32" s="47"/>
      <c r="BH32" s="60">
        <f t="shared" si="112"/>
        <v>0</v>
      </c>
      <c r="BI32" s="47"/>
      <c r="BJ32" s="60">
        <f t="shared" si="113"/>
        <v>0</v>
      </c>
      <c r="BK32" s="47"/>
      <c r="BL32" s="60">
        <f t="shared" si="114"/>
        <v>0</v>
      </c>
      <c r="BM32" s="47"/>
      <c r="BN32" s="60">
        <f t="shared" si="115"/>
        <v>0</v>
      </c>
      <c r="BO32" s="46">
        <f ca="1">SUMIF($K$4:$BN$39,$K$4,$K32:$BL32)</f>
        <v>0</v>
      </c>
      <c r="BP32" s="28">
        <f ca="1">SUMIF($K$4:$BN$39,$L$4,$K32:$BL32)</f>
        <v>0</v>
      </c>
      <c r="BQ32" s="69">
        <f ca="1">C32+I32-BO32</f>
        <v>12</v>
      </c>
      <c r="BR32" s="70">
        <f ca="1">D32+J32-BP32</f>
        <v>5139.1899999999987</v>
      </c>
      <c r="BS32" s="17"/>
      <c r="BT32" s="18"/>
    </row>
    <row r="33" spans="1:96" ht="11.1" customHeight="1" x14ac:dyDescent="0.2">
      <c r="B33" s="6" t="s">
        <v>31</v>
      </c>
      <c r="C33" s="51"/>
      <c r="D33" s="34">
        <f>SUM(D30:D32)</f>
        <v>110784.98999999999</v>
      </c>
      <c r="E33" s="31"/>
      <c r="F33" s="12"/>
      <c r="G33" s="31"/>
      <c r="H33" s="12"/>
      <c r="I33" s="31">
        <f>SUM(I30:I32)</f>
        <v>0</v>
      </c>
      <c r="J33" s="12">
        <f>SUM(J30:J32)</f>
        <v>0</v>
      </c>
      <c r="K33" s="31"/>
      <c r="L33" s="12">
        <f>SUM(L30:L32)</f>
        <v>0</v>
      </c>
      <c r="M33" s="31"/>
      <c r="N33" s="12">
        <f>SUM(N30:N32)</f>
        <v>0</v>
      </c>
      <c r="O33" s="31"/>
      <c r="P33" s="12">
        <f>SUM(P30:P32)</f>
        <v>0</v>
      </c>
      <c r="Q33" s="31"/>
      <c r="R33" s="12">
        <f>SUM(R30:R32)</f>
        <v>0</v>
      </c>
      <c r="S33" s="31"/>
      <c r="T33" s="12">
        <f>SUM(T30:T32)</f>
        <v>0</v>
      </c>
      <c r="U33" s="31"/>
      <c r="V33" s="12">
        <f>SUM(V30:V32)</f>
        <v>0</v>
      </c>
      <c r="W33" s="31"/>
      <c r="X33" s="12">
        <f>SUM(X30:X32)</f>
        <v>0</v>
      </c>
      <c r="Y33" s="31"/>
      <c r="Z33" s="12">
        <f>SUM(Z30:Z32)</f>
        <v>0</v>
      </c>
      <c r="AA33" s="31"/>
      <c r="AB33" s="12">
        <f>SUM(AB30:AB32)</f>
        <v>0</v>
      </c>
      <c r="AC33" s="31"/>
      <c r="AD33" s="12">
        <f>SUM(AD30:AD32)</f>
        <v>0</v>
      </c>
      <c r="AE33" s="31"/>
      <c r="AF33" s="12">
        <f>SUM(AF30:AF32)</f>
        <v>0</v>
      </c>
      <c r="AG33" s="31"/>
      <c r="AH33" s="12">
        <f>SUM(AH30:AH32)</f>
        <v>0</v>
      </c>
      <c r="AI33" s="31"/>
      <c r="AJ33" s="12">
        <f>SUM(AJ30:AJ32)</f>
        <v>0</v>
      </c>
      <c r="AK33" s="31"/>
      <c r="AL33" s="12">
        <f>SUM(AL30:AL32)</f>
        <v>0</v>
      </c>
      <c r="AM33" s="31"/>
      <c r="AN33" s="12">
        <f>SUM(AN30:AN32)</f>
        <v>0</v>
      </c>
      <c r="AO33" s="31"/>
      <c r="AP33" s="12">
        <f>SUM(AP30:AP32)</f>
        <v>0</v>
      </c>
      <c r="AQ33" s="31"/>
      <c r="AR33" s="12">
        <f>SUM(AR30:AR32)</f>
        <v>0</v>
      </c>
      <c r="AS33" s="31"/>
      <c r="AT33" s="12">
        <f>SUM(AT30:AT32)</f>
        <v>0</v>
      </c>
      <c r="AU33" s="31"/>
      <c r="AV33" s="12">
        <f>SUM(AV30:AV32)</f>
        <v>0</v>
      </c>
      <c r="AW33" s="31"/>
      <c r="AX33" s="12">
        <f>SUM(AX30:AX32)</f>
        <v>0</v>
      </c>
      <c r="AY33" s="31"/>
      <c r="AZ33" s="12">
        <f>SUM(AZ30:AZ32)</f>
        <v>0</v>
      </c>
      <c r="BA33" s="31"/>
      <c r="BB33" s="12">
        <f>SUM(BB30:BB32)</f>
        <v>0</v>
      </c>
      <c r="BC33" s="31"/>
      <c r="BD33" s="12">
        <f>SUM(BD30:BD32)</f>
        <v>0</v>
      </c>
      <c r="BE33" s="31"/>
      <c r="BF33" s="12">
        <f>SUM(BF30:BF32)</f>
        <v>0</v>
      </c>
      <c r="BG33" s="31"/>
      <c r="BH33" s="12">
        <f>SUM(BH30:BH32)</f>
        <v>0</v>
      </c>
      <c r="BI33" s="31"/>
      <c r="BJ33" s="12">
        <f>SUM(BJ30:BJ32)</f>
        <v>0</v>
      </c>
      <c r="BK33" s="31"/>
      <c r="BL33" s="12">
        <f>SUM(BL30:BL32)</f>
        <v>0</v>
      </c>
      <c r="BM33" s="52"/>
      <c r="BN33" s="12">
        <f>SUM(BN30:BN32)</f>
        <v>0</v>
      </c>
      <c r="BO33" s="31"/>
      <c r="BP33" s="31">
        <f ca="1">SUM(BP30:BP32)</f>
        <v>0</v>
      </c>
      <c r="BQ33" s="31"/>
      <c r="BR33" s="12">
        <f ca="1">SUM(BR30:BR32)</f>
        <v>110784.98999999999</v>
      </c>
      <c r="BS33" s="19"/>
      <c r="BT33" s="13">
        <f ca="1">D33+J33-BP33</f>
        <v>110784.98999999999</v>
      </c>
    </row>
    <row r="34" spans="1:96" ht="11.1" customHeight="1" outlineLevel="1" x14ac:dyDescent="0.2">
      <c r="B34" s="22" t="s">
        <v>36</v>
      </c>
      <c r="C34" s="58">
        <v>1</v>
      </c>
      <c r="D34" s="36">
        <v>630</v>
      </c>
      <c r="E34" s="59"/>
      <c r="F34" s="60"/>
      <c r="G34" s="47"/>
      <c r="H34" s="60"/>
      <c r="I34" s="46">
        <f t="shared" si="116"/>
        <v>0</v>
      </c>
      <c r="J34" s="28">
        <f t="shared" ref="J34:J37" si="117">H34+F34</f>
        <v>0</v>
      </c>
      <c r="K34" s="47"/>
      <c r="L34" s="60">
        <f t="shared" si="66"/>
        <v>0</v>
      </c>
      <c r="M34" s="47"/>
      <c r="N34" s="60">
        <f t="shared" si="66"/>
        <v>0</v>
      </c>
      <c r="O34" s="47"/>
      <c r="P34" s="60">
        <f t="shared" si="67"/>
        <v>0</v>
      </c>
      <c r="Q34" s="47"/>
      <c r="R34" s="60">
        <f t="shared" si="68"/>
        <v>0</v>
      </c>
      <c r="S34" s="47"/>
      <c r="T34" s="60">
        <f t="shared" si="69"/>
        <v>0</v>
      </c>
      <c r="U34" s="47"/>
      <c r="V34" s="60">
        <f t="shared" si="70"/>
        <v>0</v>
      </c>
      <c r="W34" s="47"/>
      <c r="X34" s="60">
        <f t="shared" si="71"/>
        <v>0</v>
      </c>
      <c r="Y34" s="47"/>
      <c r="Z34" s="60">
        <f t="shared" si="71"/>
        <v>0</v>
      </c>
      <c r="AA34" s="47"/>
      <c r="AB34" s="60">
        <f t="shared" si="71"/>
        <v>0</v>
      </c>
      <c r="AC34" s="47"/>
      <c r="AD34" s="60">
        <f t="shared" si="71"/>
        <v>0</v>
      </c>
      <c r="AE34" s="47"/>
      <c r="AF34" s="60">
        <f t="shared" si="71"/>
        <v>0</v>
      </c>
      <c r="AG34" s="47"/>
      <c r="AH34" s="60">
        <f t="shared" si="71"/>
        <v>0</v>
      </c>
      <c r="AI34" s="47"/>
      <c r="AJ34" s="60">
        <f t="shared" si="71"/>
        <v>0</v>
      </c>
      <c r="AK34" s="47"/>
      <c r="AL34" s="60">
        <f t="shared" si="71"/>
        <v>0</v>
      </c>
      <c r="AM34" s="47"/>
      <c r="AN34" s="60">
        <f t="shared" si="71"/>
        <v>0</v>
      </c>
      <c r="AO34" s="47"/>
      <c r="AP34" s="60">
        <f t="shared" si="71"/>
        <v>0</v>
      </c>
      <c r="AQ34" s="47"/>
      <c r="AR34" s="60">
        <f t="shared" si="72"/>
        <v>0</v>
      </c>
      <c r="AS34" s="47"/>
      <c r="AT34" s="60">
        <f t="shared" si="73"/>
        <v>0</v>
      </c>
      <c r="AU34" s="47"/>
      <c r="AV34" s="60">
        <f t="shared" si="74"/>
        <v>0</v>
      </c>
      <c r="AW34" s="47"/>
      <c r="AX34" s="60">
        <f t="shared" si="75"/>
        <v>0</v>
      </c>
      <c r="AY34" s="47"/>
      <c r="AZ34" s="60">
        <f t="shared" si="76"/>
        <v>0</v>
      </c>
      <c r="BA34" s="47"/>
      <c r="BB34" s="60">
        <f t="shared" si="77"/>
        <v>0</v>
      </c>
      <c r="BC34" s="47"/>
      <c r="BD34" s="60">
        <f t="shared" si="78"/>
        <v>0</v>
      </c>
      <c r="BE34" s="47"/>
      <c r="BF34" s="60">
        <f t="shared" si="79"/>
        <v>0</v>
      </c>
      <c r="BG34" s="47"/>
      <c r="BH34" s="60">
        <f t="shared" si="80"/>
        <v>0</v>
      </c>
      <c r="BI34" s="47"/>
      <c r="BJ34" s="60">
        <f t="shared" si="81"/>
        <v>0</v>
      </c>
      <c r="BK34" s="47"/>
      <c r="BL34" s="60">
        <f t="shared" si="82"/>
        <v>0</v>
      </c>
      <c r="BM34" s="49"/>
      <c r="BN34" s="60">
        <f t="shared" si="83"/>
        <v>0</v>
      </c>
      <c r="BO34" s="46">
        <f ca="1">SUMIF($K$4:$BN$39,$K$4,$K34:$BL34)</f>
        <v>0</v>
      </c>
      <c r="BP34" s="28">
        <f ca="1">SUMIF($K$4:$BN$39,$L$4,$K34:$BL34)</f>
        <v>0</v>
      </c>
      <c r="BQ34" s="69">
        <f ca="1">C34+I34-BO34</f>
        <v>1</v>
      </c>
      <c r="BR34" s="70">
        <f ca="1">D34+J34-BP34</f>
        <v>630</v>
      </c>
      <c r="BS34" s="17"/>
      <c r="BT34" s="18"/>
    </row>
    <row r="35" spans="1:96" ht="11.1" customHeight="1" outlineLevel="1" x14ac:dyDescent="0.2">
      <c r="B35" s="22" t="s">
        <v>16</v>
      </c>
      <c r="C35" s="58">
        <v>2</v>
      </c>
      <c r="D35" s="36">
        <v>36</v>
      </c>
      <c r="E35" s="59"/>
      <c r="F35" s="60"/>
      <c r="G35" s="47"/>
      <c r="H35" s="60"/>
      <c r="I35" s="46">
        <f t="shared" si="116"/>
        <v>0</v>
      </c>
      <c r="J35" s="28">
        <f t="shared" si="117"/>
        <v>0</v>
      </c>
      <c r="K35" s="47"/>
      <c r="L35" s="60">
        <f t="shared" si="66"/>
        <v>0</v>
      </c>
      <c r="M35" s="47"/>
      <c r="N35" s="60">
        <f t="shared" ref="N35:N37" si="118">IF(ISERR(ROUND(M35*(($D35+$F35+$H35)/($C35+$E35+$G35)),2)),,ROUND(M35*(($D35+$F35+$H35)/($C35+$E35+$G35)),2))</f>
        <v>0</v>
      </c>
      <c r="O35" s="47"/>
      <c r="P35" s="60">
        <f t="shared" si="67"/>
        <v>0</v>
      </c>
      <c r="Q35" s="47"/>
      <c r="R35" s="60">
        <f t="shared" si="68"/>
        <v>0</v>
      </c>
      <c r="S35" s="47"/>
      <c r="T35" s="60">
        <f t="shared" si="69"/>
        <v>0</v>
      </c>
      <c r="U35" s="47"/>
      <c r="V35" s="60">
        <f t="shared" si="70"/>
        <v>0</v>
      </c>
      <c r="W35" s="47"/>
      <c r="X35" s="60">
        <f t="shared" si="71"/>
        <v>0</v>
      </c>
      <c r="Y35" s="47"/>
      <c r="Z35" s="60">
        <f t="shared" si="71"/>
        <v>0</v>
      </c>
      <c r="AA35" s="47"/>
      <c r="AB35" s="60">
        <f t="shared" si="71"/>
        <v>0</v>
      </c>
      <c r="AC35" s="47"/>
      <c r="AD35" s="60">
        <f t="shared" si="71"/>
        <v>0</v>
      </c>
      <c r="AE35" s="47"/>
      <c r="AF35" s="60">
        <f t="shared" si="71"/>
        <v>0</v>
      </c>
      <c r="AG35" s="47"/>
      <c r="AH35" s="60">
        <f t="shared" si="71"/>
        <v>0</v>
      </c>
      <c r="AI35" s="47"/>
      <c r="AJ35" s="60">
        <f t="shared" si="71"/>
        <v>0</v>
      </c>
      <c r="AK35" s="47"/>
      <c r="AL35" s="60">
        <f t="shared" si="71"/>
        <v>0</v>
      </c>
      <c r="AM35" s="47"/>
      <c r="AN35" s="60">
        <f t="shared" si="71"/>
        <v>0</v>
      </c>
      <c r="AO35" s="47"/>
      <c r="AP35" s="60">
        <f t="shared" ref="AP35:AP37" si="119">IF(ISERR(ROUND(AO35*(($D35+$F35+$H35)/($C35+$E35+$G35)),2)),,ROUND(AO35*(($D35+$F35+$H35)/($C35+$E35+$G35)),2))</f>
        <v>0</v>
      </c>
      <c r="AQ35" s="47"/>
      <c r="AR35" s="60">
        <f t="shared" si="72"/>
        <v>0</v>
      </c>
      <c r="AS35" s="47"/>
      <c r="AT35" s="60">
        <f t="shared" si="73"/>
        <v>0</v>
      </c>
      <c r="AU35" s="47"/>
      <c r="AV35" s="60">
        <f t="shared" si="74"/>
        <v>0</v>
      </c>
      <c r="AW35" s="47"/>
      <c r="AX35" s="60">
        <f t="shared" si="75"/>
        <v>0</v>
      </c>
      <c r="AY35" s="47"/>
      <c r="AZ35" s="60">
        <f t="shared" si="76"/>
        <v>0</v>
      </c>
      <c r="BA35" s="47"/>
      <c r="BB35" s="60">
        <f t="shared" si="77"/>
        <v>0</v>
      </c>
      <c r="BC35" s="47"/>
      <c r="BD35" s="60">
        <f t="shared" si="78"/>
        <v>0</v>
      </c>
      <c r="BE35" s="47"/>
      <c r="BF35" s="60">
        <f t="shared" si="79"/>
        <v>0</v>
      </c>
      <c r="BG35" s="47"/>
      <c r="BH35" s="60">
        <f t="shared" si="80"/>
        <v>0</v>
      </c>
      <c r="BI35" s="47"/>
      <c r="BJ35" s="60">
        <f t="shared" si="81"/>
        <v>0</v>
      </c>
      <c r="BK35" s="47"/>
      <c r="BL35" s="60">
        <f t="shared" si="82"/>
        <v>0</v>
      </c>
      <c r="BM35" s="49"/>
      <c r="BN35" s="60">
        <f t="shared" si="83"/>
        <v>0</v>
      </c>
      <c r="BO35" s="46">
        <f ca="1">SUMIF($K$4:$BN$39,$K$4,$K35:$BL35)</f>
        <v>0</v>
      </c>
      <c r="BP35" s="28">
        <f ca="1">SUMIF($K$4:$BN$39,$L$4,$K35:$BL35)</f>
        <v>0</v>
      </c>
      <c r="BQ35" s="69">
        <f ca="1">C35+I35-BO35</f>
        <v>2</v>
      </c>
      <c r="BR35" s="70">
        <f ca="1">D35+J35-BP35</f>
        <v>36</v>
      </c>
      <c r="BS35" s="17"/>
      <c r="BT35" s="18"/>
    </row>
    <row r="36" spans="1:96" ht="11.1" customHeight="1" outlineLevel="1" x14ac:dyDescent="0.2">
      <c r="B36" s="22" t="s">
        <v>33</v>
      </c>
      <c r="C36" s="58">
        <v>1</v>
      </c>
      <c r="D36" s="36">
        <v>55</v>
      </c>
      <c r="E36" s="59"/>
      <c r="F36" s="60"/>
      <c r="G36" s="47"/>
      <c r="H36" s="60"/>
      <c r="I36" s="46">
        <f t="shared" si="116"/>
        <v>0</v>
      </c>
      <c r="J36" s="28">
        <f t="shared" si="117"/>
        <v>0</v>
      </c>
      <c r="K36" s="47"/>
      <c r="L36" s="60">
        <f t="shared" si="66"/>
        <v>0</v>
      </c>
      <c r="M36" s="47"/>
      <c r="N36" s="60">
        <f t="shared" si="118"/>
        <v>0</v>
      </c>
      <c r="O36" s="47"/>
      <c r="P36" s="60">
        <f t="shared" si="67"/>
        <v>0</v>
      </c>
      <c r="Q36" s="47"/>
      <c r="R36" s="60">
        <f t="shared" si="68"/>
        <v>0</v>
      </c>
      <c r="S36" s="47"/>
      <c r="T36" s="60">
        <f t="shared" si="69"/>
        <v>0</v>
      </c>
      <c r="U36" s="47"/>
      <c r="V36" s="60">
        <f t="shared" si="70"/>
        <v>0</v>
      </c>
      <c r="W36" s="47"/>
      <c r="X36" s="60">
        <f t="shared" si="71"/>
        <v>0</v>
      </c>
      <c r="Y36" s="47"/>
      <c r="Z36" s="60">
        <f t="shared" si="71"/>
        <v>0</v>
      </c>
      <c r="AA36" s="47"/>
      <c r="AB36" s="60">
        <f t="shared" si="71"/>
        <v>0</v>
      </c>
      <c r="AC36" s="47"/>
      <c r="AD36" s="60">
        <f t="shared" si="71"/>
        <v>0</v>
      </c>
      <c r="AE36" s="47"/>
      <c r="AF36" s="60">
        <f t="shared" si="71"/>
        <v>0</v>
      </c>
      <c r="AG36" s="47"/>
      <c r="AH36" s="60">
        <f t="shared" si="71"/>
        <v>0</v>
      </c>
      <c r="AI36" s="47"/>
      <c r="AJ36" s="60">
        <f t="shared" si="71"/>
        <v>0</v>
      </c>
      <c r="AK36" s="47"/>
      <c r="AL36" s="60">
        <f t="shared" si="71"/>
        <v>0</v>
      </c>
      <c r="AM36" s="47"/>
      <c r="AN36" s="60">
        <f t="shared" si="71"/>
        <v>0</v>
      </c>
      <c r="AO36" s="47"/>
      <c r="AP36" s="60">
        <f t="shared" si="119"/>
        <v>0</v>
      </c>
      <c r="AQ36" s="47"/>
      <c r="AR36" s="60">
        <f t="shared" si="72"/>
        <v>0</v>
      </c>
      <c r="AS36" s="47"/>
      <c r="AT36" s="60">
        <f t="shared" si="73"/>
        <v>0</v>
      </c>
      <c r="AU36" s="47"/>
      <c r="AV36" s="60">
        <f t="shared" si="74"/>
        <v>0</v>
      </c>
      <c r="AW36" s="47"/>
      <c r="AX36" s="60">
        <f t="shared" si="75"/>
        <v>0</v>
      </c>
      <c r="AY36" s="47"/>
      <c r="AZ36" s="60">
        <f t="shared" si="76"/>
        <v>0</v>
      </c>
      <c r="BA36" s="47"/>
      <c r="BB36" s="60">
        <f t="shared" si="77"/>
        <v>0</v>
      </c>
      <c r="BC36" s="47"/>
      <c r="BD36" s="60">
        <f t="shared" si="78"/>
        <v>0</v>
      </c>
      <c r="BE36" s="47"/>
      <c r="BF36" s="60">
        <f t="shared" si="79"/>
        <v>0</v>
      </c>
      <c r="BG36" s="47"/>
      <c r="BH36" s="60">
        <f t="shared" si="80"/>
        <v>0</v>
      </c>
      <c r="BI36" s="47"/>
      <c r="BJ36" s="60">
        <f t="shared" si="81"/>
        <v>0</v>
      </c>
      <c r="BK36" s="47"/>
      <c r="BL36" s="60">
        <f t="shared" si="82"/>
        <v>0</v>
      </c>
      <c r="BM36" s="49"/>
      <c r="BN36" s="60">
        <f t="shared" si="83"/>
        <v>0</v>
      </c>
      <c r="BO36" s="46">
        <f ca="1">SUMIF($K$4:$BN$39,$K$4,$K36:$BL36)</f>
        <v>0</v>
      </c>
      <c r="BP36" s="28">
        <f ca="1">SUMIF($K$4:$BN$39,$L$4,$K36:$BL36)</f>
        <v>0</v>
      </c>
      <c r="BQ36" s="69">
        <f ca="1">C36+I36-BO36</f>
        <v>1</v>
      </c>
      <c r="BR36" s="70">
        <f ca="1">D36+J36-BP36</f>
        <v>55</v>
      </c>
      <c r="BS36" s="17"/>
      <c r="BT36" s="18"/>
    </row>
    <row r="37" spans="1:96" ht="11.1" customHeight="1" outlineLevel="1" x14ac:dyDescent="0.2">
      <c r="B37" s="22"/>
      <c r="C37" s="58">
        <v>0</v>
      </c>
      <c r="D37" s="36">
        <v>0</v>
      </c>
      <c r="E37" s="59"/>
      <c r="F37" s="60"/>
      <c r="G37" s="47"/>
      <c r="H37" s="60"/>
      <c r="I37" s="46">
        <f t="shared" si="116"/>
        <v>0</v>
      </c>
      <c r="J37" s="28">
        <f t="shared" si="117"/>
        <v>0</v>
      </c>
      <c r="K37" s="47"/>
      <c r="L37" s="60">
        <f t="shared" si="66"/>
        <v>0</v>
      </c>
      <c r="M37" s="47"/>
      <c r="N37" s="60">
        <f t="shared" si="118"/>
        <v>0</v>
      </c>
      <c r="O37" s="47"/>
      <c r="P37" s="60">
        <f t="shared" si="67"/>
        <v>0</v>
      </c>
      <c r="Q37" s="47"/>
      <c r="R37" s="60">
        <f t="shared" si="68"/>
        <v>0</v>
      </c>
      <c r="S37" s="47"/>
      <c r="T37" s="60">
        <f t="shared" si="69"/>
        <v>0</v>
      </c>
      <c r="U37" s="47"/>
      <c r="V37" s="60">
        <f t="shared" si="70"/>
        <v>0</v>
      </c>
      <c r="W37" s="47"/>
      <c r="X37" s="60">
        <f t="shared" si="71"/>
        <v>0</v>
      </c>
      <c r="Y37" s="47"/>
      <c r="Z37" s="60">
        <f t="shared" si="71"/>
        <v>0</v>
      </c>
      <c r="AA37" s="47"/>
      <c r="AB37" s="60">
        <f t="shared" si="71"/>
        <v>0</v>
      </c>
      <c r="AC37" s="47"/>
      <c r="AD37" s="60">
        <f t="shared" si="71"/>
        <v>0</v>
      </c>
      <c r="AE37" s="47"/>
      <c r="AF37" s="60">
        <f t="shared" si="71"/>
        <v>0</v>
      </c>
      <c r="AG37" s="47"/>
      <c r="AH37" s="60">
        <f t="shared" si="71"/>
        <v>0</v>
      </c>
      <c r="AI37" s="47"/>
      <c r="AJ37" s="60">
        <f t="shared" si="71"/>
        <v>0</v>
      </c>
      <c r="AK37" s="47"/>
      <c r="AL37" s="60">
        <f t="shared" si="71"/>
        <v>0</v>
      </c>
      <c r="AM37" s="47"/>
      <c r="AN37" s="60">
        <f t="shared" si="71"/>
        <v>0</v>
      </c>
      <c r="AO37" s="47"/>
      <c r="AP37" s="60">
        <f t="shared" si="119"/>
        <v>0</v>
      </c>
      <c r="AQ37" s="47"/>
      <c r="AR37" s="60">
        <f t="shared" si="72"/>
        <v>0</v>
      </c>
      <c r="AS37" s="47"/>
      <c r="AT37" s="60">
        <f t="shared" si="73"/>
        <v>0</v>
      </c>
      <c r="AU37" s="47"/>
      <c r="AV37" s="60">
        <f t="shared" si="74"/>
        <v>0</v>
      </c>
      <c r="AW37" s="47"/>
      <c r="AX37" s="60">
        <f t="shared" si="75"/>
        <v>0</v>
      </c>
      <c r="AY37" s="47"/>
      <c r="AZ37" s="60">
        <f t="shared" si="76"/>
        <v>0</v>
      </c>
      <c r="BA37" s="47"/>
      <c r="BB37" s="60">
        <f t="shared" si="77"/>
        <v>0</v>
      </c>
      <c r="BC37" s="47"/>
      <c r="BD37" s="60">
        <f t="shared" si="78"/>
        <v>0</v>
      </c>
      <c r="BE37" s="47"/>
      <c r="BF37" s="60">
        <f t="shared" si="79"/>
        <v>0</v>
      </c>
      <c r="BG37" s="47"/>
      <c r="BH37" s="60">
        <f t="shared" si="80"/>
        <v>0</v>
      </c>
      <c r="BI37" s="47"/>
      <c r="BJ37" s="60">
        <f t="shared" si="81"/>
        <v>0</v>
      </c>
      <c r="BK37" s="47"/>
      <c r="BL37" s="60">
        <f t="shared" si="82"/>
        <v>0</v>
      </c>
      <c r="BM37" s="49"/>
      <c r="BN37" s="60">
        <f t="shared" si="83"/>
        <v>0</v>
      </c>
      <c r="BO37" s="46">
        <f ca="1">SUMIF($K$4:$BN$39,$K$4,$K37:$BL37)</f>
        <v>0</v>
      </c>
      <c r="BP37" s="28">
        <f ca="1">SUMIF($K$4:$BN$39,$L$4,$K37:$BL37)</f>
        <v>0</v>
      </c>
      <c r="BQ37" s="69">
        <f ca="1">C37+I37-BO37</f>
        <v>0</v>
      </c>
      <c r="BR37" s="70">
        <f ca="1">D37+J37-BP37</f>
        <v>0</v>
      </c>
      <c r="BS37" s="17"/>
      <c r="BT37" s="18"/>
    </row>
    <row r="38" spans="1:96" ht="11.1" customHeight="1" x14ac:dyDescent="0.2">
      <c r="B38" s="7" t="s">
        <v>32</v>
      </c>
      <c r="C38" s="51"/>
      <c r="D38" s="34">
        <f>SUM(D34:D37)</f>
        <v>721</v>
      </c>
      <c r="E38" s="31"/>
      <c r="F38" s="12">
        <f>SUM(F30:F37)</f>
        <v>0</v>
      </c>
      <c r="G38" s="31"/>
      <c r="H38" s="12">
        <f>SUM(H30:H37)</f>
        <v>0</v>
      </c>
      <c r="I38" s="31"/>
      <c r="J38" s="34">
        <f>SUM(J33:J37)</f>
        <v>0</v>
      </c>
      <c r="K38" s="31"/>
      <c r="L38" s="12">
        <f>SUM(L34:L37)</f>
        <v>0</v>
      </c>
      <c r="M38" s="31"/>
      <c r="N38" s="12">
        <f>SUM(N34:N37)</f>
        <v>0</v>
      </c>
      <c r="O38" s="31"/>
      <c r="P38" s="12">
        <f>SUM(P34:P37)</f>
        <v>0</v>
      </c>
      <c r="Q38" s="31"/>
      <c r="R38" s="12">
        <f>SUM(R34:R37)</f>
        <v>0</v>
      </c>
      <c r="S38" s="31"/>
      <c r="T38" s="12">
        <f>SUM(T34:T37)</f>
        <v>0</v>
      </c>
      <c r="U38" s="31"/>
      <c r="V38" s="12">
        <f>SUM(V34:V37)</f>
        <v>0</v>
      </c>
      <c r="W38" s="31"/>
      <c r="X38" s="12">
        <f>SUM(X34:X37)</f>
        <v>0</v>
      </c>
      <c r="Y38" s="31"/>
      <c r="Z38" s="12">
        <f>SUM(Z34:Z37)</f>
        <v>0</v>
      </c>
      <c r="AA38" s="31"/>
      <c r="AB38" s="12">
        <f>SUM(AB34:AB37)</f>
        <v>0</v>
      </c>
      <c r="AC38" s="31"/>
      <c r="AD38" s="12">
        <f>SUM(AD34:AD37)</f>
        <v>0</v>
      </c>
      <c r="AE38" s="31"/>
      <c r="AF38" s="12">
        <f>SUM(AF34:AF37)</f>
        <v>0</v>
      </c>
      <c r="AG38" s="31"/>
      <c r="AH38" s="12">
        <f>SUM(AH34:AH37)</f>
        <v>0</v>
      </c>
      <c r="AI38" s="31"/>
      <c r="AJ38" s="12">
        <f>SUM(AJ34:AJ37)</f>
        <v>0</v>
      </c>
      <c r="AK38" s="31"/>
      <c r="AL38" s="12">
        <f>SUM(AL34:AL37)</f>
        <v>0</v>
      </c>
      <c r="AM38" s="31"/>
      <c r="AN38" s="12">
        <f>SUM(AN34:AN37)</f>
        <v>0</v>
      </c>
      <c r="AO38" s="31"/>
      <c r="AP38" s="12">
        <f>SUM(AP34:AP37)</f>
        <v>0</v>
      </c>
      <c r="AQ38" s="31"/>
      <c r="AR38" s="12">
        <f>SUM(AR34:AR37)</f>
        <v>0</v>
      </c>
      <c r="AS38" s="31"/>
      <c r="AT38" s="12">
        <f>SUM(AT34:AT37)</f>
        <v>0</v>
      </c>
      <c r="AU38" s="31"/>
      <c r="AV38" s="12">
        <f>SUM(AV34:AV37)</f>
        <v>0</v>
      </c>
      <c r="AW38" s="31"/>
      <c r="AX38" s="12">
        <f>SUM(AX34:AX37)</f>
        <v>0</v>
      </c>
      <c r="AY38" s="31"/>
      <c r="AZ38" s="12">
        <f>SUM(AZ34:AZ37)</f>
        <v>0</v>
      </c>
      <c r="BA38" s="31"/>
      <c r="BB38" s="12">
        <f>SUM(BB34:BB37)</f>
        <v>0</v>
      </c>
      <c r="BC38" s="31"/>
      <c r="BD38" s="12">
        <f>SUM(BD34:BD37)</f>
        <v>0</v>
      </c>
      <c r="BE38" s="31"/>
      <c r="BF38" s="12">
        <f>SUM(BF34:BF37)</f>
        <v>0</v>
      </c>
      <c r="BG38" s="31"/>
      <c r="BH38" s="12">
        <f>SUM(BH34:BH37)</f>
        <v>0</v>
      </c>
      <c r="BI38" s="31"/>
      <c r="BJ38" s="12">
        <f>SUM(BJ34:BJ37)</f>
        <v>0</v>
      </c>
      <c r="BK38" s="31"/>
      <c r="BL38" s="12">
        <f>SUM(BL34:BL37)</f>
        <v>0</v>
      </c>
      <c r="BM38" s="52"/>
      <c r="BN38" s="12">
        <f>SUM(BN34:BN37)</f>
        <v>0</v>
      </c>
      <c r="BO38" s="31"/>
      <c r="BP38" s="31">
        <f ca="1">SUM(BP34:BP37)</f>
        <v>0</v>
      </c>
      <c r="BQ38" s="31"/>
      <c r="BR38" s="12">
        <f ca="1">SUM(BR34:BR37)</f>
        <v>721</v>
      </c>
      <c r="BS38" s="19"/>
      <c r="BT38" s="19"/>
    </row>
    <row r="39" spans="1:96" s="2" customFormat="1" ht="14.25" customHeight="1" x14ac:dyDescent="0.2">
      <c r="A39" s="20"/>
      <c r="B39" s="8" t="s">
        <v>19</v>
      </c>
      <c r="C39" s="65"/>
      <c r="D39" s="38">
        <f>D25+D29+D33+D38</f>
        <v>136348.60999999999</v>
      </c>
      <c r="E39" s="31"/>
      <c r="F39" s="12">
        <f>F25+F29+F38</f>
        <v>0</v>
      </c>
      <c r="G39" s="31"/>
      <c r="H39" s="12">
        <f>H25+H29+H38</f>
        <v>240</v>
      </c>
      <c r="I39" s="31"/>
      <c r="J39" s="12">
        <f>J25+J29+J38</f>
        <v>240</v>
      </c>
      <c r="K39" s="31"/>
      <c r="L39" s="12">
        <f>L25+L29+L33+L38</f>
        <v>0</v>
      </c>
      <c r="M39" s="31"/>
      <c r="N39" s="12">
        <f>N25+N29+N33+N38</f>
        <v>0</v>
      </c>
      <c r="O39" s="31"/>
      <c r="P39" s="12">
        <f>P25+P29+P33+P38</f>
        <v>0</v>
      </c>
      <c r="Q39" s="31"/>
      <c r="R39" s="12">
        <f>R25+R29+R33+R38</f>
        <v>0</v>
      </c>
      <c r="S39" s="31"/>
      <c r="T39" s="12">
        <f>T25+T29+T33+T38</f>
        <v>74.930000000000007</v>
      </c>
      <c r="U39" s="31"/>
      <c r="V39" s="12">
        <f>V25+V29+V33+V38</f>
        <v>0</v>
      </c>
      <c r="W39" s="31"/>
      <c r="X39" s="12">
        <f>X25+X29+X33+X38</f>
        <v>0</v>
      </c>
      <c r="Y39" s="31"/>
      <c r="Z39" s="12">
        <f>Z25+Z29+Z33+Z38</f>
        <v>65.02</v>
      </c>
      <c r="AA39" s="31"/>
      <c r="AB39" s="12">
        <f>AB25+AB29+AB33+AB38</f>
        <v>0</v>
      </c>
      <c r="AC39" s="31"/>
      <c r="AD39" s="12">
        <f>AD25+AD29+AD33+AD38</f>
        <v>0</v>
      </c>
      <c r="AE39" s="31"/>
      <c r="AF39" s="12">
        <f>AF25+AF29+AF33+AF38</f>
        <v>33.96</v>
      </c>
      <c r="AG39" s="31"/>
      <c r="AH39" s="12">
        <f>AH25+AH29+AH33+AH38</f>
        <v>0</v>
      </c>
      <c r="AI39" s="31"/>
      <c r="AJ39" s="12">
        <f>AJ25+AJ29+AJ33+AJ38</f>
        <v>0</v>
      </c>
      <c r="AK39" s="31"/>
      <c r="AL39" s="12">
        <f>AL25+AL29+AL33+AL38</f>
        <v>0</v>
      </c>
      <c r="AM39" s="31"/>
      <c r="AN39" s="12">
        <f>AN25+AN29+AN33+AN38</f>
        <v>0</v>
      </c>
      <c r="AO39" s="31"/>
      <c r="AP39" s="12">
        <f>AP25+AP29+AP33+AP38</f>
        <v>0</v>
      </c>
      <c r="AQ39" s="31"/>
      <c r="AR39" s="12">
        <f>AR25+AR29+AR33+AR38</f>
        <v>0</v>
      </c>
      <c r="AS39" s="31"/>
      <c r="AT39" s="12">
        <f>AT25+AT29+AT33+AT38</f>
        <v>0</v>
      </c>
      <c r="AU39" s="31"/>
      <c r="AV39" s="12">
        <f>AV25+AV29+AV33+AV38</f>
        <v>0</v>
      </c>
      <c r="AW39" s="31"/>
      <c r="AX39" s="12">
        <f>AX25+AX29+AX33+AX38</f>
        <v>0</v>
      </c>
      <c r="AY39" s="31"/>
      <c r="AZ39" s="12">
        <f>AZ25+AZ29+AZ33+AZ38</f>
        <v>0</v>
      </c>
      <c r="BA39" s="31"/>
      <c r="BB39" s="12">
        <f>BB25+BB29+BB33+BB38</f>
        <v>0</v>
      </c>
      <c r="BC39" s="31"/>
      <c r="BD39" s="12">
        <f>BD25+BD29+BD33+BD38</f>
        <v>0</v>
      </c>
      <c r="BE39" s="31"/>
      <c r="BF39" s="12">
        <f>BF25+BF29+BF33+BF38</f>
        <v>0</v>
      </c>
      <c r="BG39" s="31"/>
      <c r="BH39" s="12">
        <f>BH25+BH29+BH33+BH38</f>
        <v>0</v>
      </c>
      <c r="BI39" s="31"/>
      <c r="BJ39" s="12">
        <f>BJ25+BJ29+BJ33+BJ38</f>
        <v>0</v>
      </c>
      <c r="BK39" s="31"/>
      <c r="BL39" s="12">
        <f>BL25+BL29+BL33+BL38</f>
        <v>0</v>
      </c>
      <c r="BM39" s="52"/>
      <c r="BN39" s="12">
        <f>BN25+BN29+BN33+BN38</f>
        <v>0</v>
      </c>
      <c r="BO39" s="12">
        <f>BO25+BO29+BO38</f>
        <v>0</v>
      </c>
      <c r="BP39" s="12">
        <f ca="1">BP25+BP29+BP38+BP33</f>
        <v>173.91</v>
      </c>
      <c r="BQ39" s="31"/>
      <c r="BR39" s="12">
        <f ca="1">BR25+BR29+BR33+BR38</f>
        <v>136414.69999999998</v>
      </c>
      <c r="BS39" s="19"/>
      <c r="BT39" s="13">
        <f ca="1">D39+J39-BP39</f>
        <v>136414.69999999998</v>
      </c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</row>
    <row r="40" spans="1:96" ht="11.1" customHeight="1" x14ac:dyDescent="0.2">
      <c r="B40" s="3"/>
      <c r="C40" s="3"/>
      <c r="D40" s="14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73"/>
      <c r="BR40" s="74"/>
    </row>
    <row r="41" spans="1:96" ht="11.45" customHeight="1" x14ac:dyDescent="0.2">
      <c r="D41" s="10"/>
      <c r="BP41" s="13"/>
    </row>
    <row r="42" spans="1:96" ht="11.45" customHeight="1" x14ac:dyDescent="0.2">
      <c r="D42" s="11"/>
      <c r="BP42" s="13"/>
      <c r="BR42" s="75"/>
    </row>
    <row r="46" spans="1:96" ht="11.45" customHeight="1" x14ac:dyDescent="0.2">
      <c r="B46" s="23"/>
      <c r="C46" s="23"/>
      <c r="D46" s="23"/>
    </row>
    <row r="47" spans="1:96" ht="11.45" customHeight="1" x14ac:dyDescent="0.2">
      <c r="B47" s="24"/>
      <c r="C47" s="25"/>
      <c r="D47" s="26"/>
    </row>
  </sheetData>
  <sortState ref="B5:IB156">
    <sortCondition ref="B5"/>
  </sortState>
  <mergeCells count="66">
    <mergeCell ref="I1:J3"/>
    <mergeCell ref="BO1:BP3"/>
    <mergeCell ref="E3:F3"/>
    <mergeCell ref="K3:L3"/>
    <mergeCell ref="G3:H3"/>
    <mergeCell ref="B2:B4"/>
    <mergeCell ref="C2:D3"/>
    <mergeCell ref="M3:N3"/>
    <mergeCell ref="O3:P3"/>
    <mergeCell ref="BK3:BL3"/>
    <mergeCell ref="BI3:BJ3"/>
    <mergeCell ref="BG3:BH3"/>
    <mergeCell ref="BE3:BF3"/>
    <mergeCell ref="BC3:BD3"/>
    <mergeCell ref="BA3:BB3"/>
    <mergeCell ref="B1:D1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S3:AT3"/>
    <mergeCell ref="AY3:AZ3"/>
    <mergeCell ref="AW3:AX3"/>
    <mergeCell ref="AU3:AV3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BA2:BB2"/>
    <mergeCell ref="BC2:BD2"/>
    <mergeCell ref="BE2:BF2"/>
    <mergeCell ref="BG2:BH2"/>
    <mergeCell ref="BI2:BJ2"/>
    <mergeCell ref="BK2:BL2"/>
    <mergeCell ref="E2:F2"/>
    <mergeCell ref="G2:H2"/>
    <mergeCell ref="BQ2:BR3"/>
    <mergeCell ref="BM2:BN2"/>
    <mergeCell ref="BM3:BN3"/>
  </mergeCells>
  <dataValidations count="1">
    <dataValidation allowBlank="1" showInputMessage="1" showErrorMessage="1" prompt="РАСХОД" sqref="E2:H2 K2:BN2"/>
  </dataValidations>
  <printOptions horizontalCentered="1"/>
  <pageMargins left="0.27559055118110237" right="0.19685039370078741" top="0.98425196850393704" bottom="0.70866141732283472" header="0.51181102362204722" footer="0.51181102362204722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Машины</vt:lpstr>
      <vt:lpstr>TDSheet</vt:lpstr>
      <vt:lpstr>TDSheet!Область_печати</vt:lpstr>
      <vt:lpstr>перем_</vt:lpstr>
      <vt:lpstr>переменные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cp:lastPrinted>2012-08-31T19:06:01Z</cp:lastPrinted>
  <dcterms:created xsi:type="dcterms:W3CDTF">2012-03-07T17:03:33Z</dcterms:created>
  <dcterms:modified xsi:type="dcterms:W3CDTF">2012-09-01T12:44:59Z</dcterms:modified>
</cp:coreProperties>
</file>