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35" windowHeight="11505"/>
  </bookViews>
  <sheets>
    <sheet name="Свод" sheetId="1" r:id="rId1"/>
    <sheet name="Расчет зарплаты" sheetId="6" r:id="rId2"/>
  </sheets>
  <definedNames>
    <definedName name="_xlnm._FilterDatabase" localSheetId="0" hidden="1">Свод!$A$1:$U$21</definedName>
  </definedNames>
  <calcPr calcId="124519"/>
</workbook>
</file>

<file path=xl/calcChain.xml><?xml version="1.0" encoding="utf-8"?>
<calcChain xmlns="http://schemas.openxmlformats.org/spreadsheetml/2006/main">
  <c r="K53" i="6"/>
  <c r="G53"/>
  <c r="C53"/>
  <c r="K52"/>
  <c r="G52"/>
  <c r="C52"/>
  <c r="K51"/>
  <c r="G51"/>
  <c r="C51"/>
  <c r="K50"/>
  <c r="G50"/>
  <c r="C50"/>
  <c r="K49"/>
  <c r="G49"/>
  <c r="C49"/>
  <c r="K48"/>
  <c r="G48"/>
  <c r="C48"/>
  <c r="K47"/>
  <c r="G47"/>
  <c r="C47"/>
  <c r="K46"/>
  <c r="G46"/>
  <c r="C46"/>
  <c r="K45"/>
  <c r="G45"/>
  <c r="C45"/>
  <c r="K44"/>
  <c r="G44"/>
  <c r="C44"/>
  <c r="K43"/>
  <c r="G43"/>
  <c r="C43"/>
  <c r="K42"/>
  <c r="G42"/>
  <c r="C42"/>
  <c r="K41"/>
  <c r="G41"/>
  <c r="C41"/>
  <c r="K40"/>
  <c r="G40"/>
  <c r="C40"/>
  <c r="K39"/>
  <c r="G39"/>
  <c r="C39"/>
  <c r="K38"/>
  <c r="G38"/>
  <c r="C38"/>
  <c r="K37"/>
  <c r="G37"/>
  <c r="C37"/>
  <c r="K36"/>
  <c r="G36"/>
  <c r="C36"/>
  <c r="K35"/>
  <c r="G35"/>
  <c r="C35"/>
  <c r="K34"/>
  <c r="G34"/>
  <c r="C34"/>
  <c r="K33"/>
  <c r="G33"/>
  <c r="C33"/>
  <c r="K32"/>
  <c r="G32"/>
  <c r="C32"/>
  <c r="K31"/>
  <c r="G31"/>
  <c r="C31"/>
  <c r="K30"/>
  <c r="G30"/>
  <c r="C30"/>
  <c r="K29"/>
  <c r="G29"/>
  <c r="C29"/>
  <c r="K28"/>
  <c r="G28"/>
  <c r="C28"/>
  <c r="K27"/>
  <c r="G27"/>
  <c r="C27"/>
  <c r="K26"/>
  <c r="G26"/>
  <c r="C26"/>
  <c r="K25"/>
  <c r="G25"/>
  <c r="C25"/>
  <c r="K24"/>
  <c r="G24"/>
  <c r="C24"/>
  <c r="K23"/>
  <c r="G23"/>
  <c r="C23"/>
  <c r="K22"/>
  <c r="G22"/>
  <c r="C22"/>
  <c r="K21"/>
  <c r="G21"/>
  <c r="C21"/>
  <c r="K20"/>
  <c r="G20"/>
  <c r="C20"/>
  <c r="K19"/>
  <c r="G19"/>
  <c r="C19"/>
  <c r="K18"/>
  <c r="G18"/>
  <c r="C18"/>
  <c r="K17"/>
  <c r="G17"/>
  <c r="C17"/>
  <c r="K16"/>
  <c r="G16"/>
  <c r="C16"/>
  <c r="K15"/>
  <c r="G15"/>
  <c r="C15"/>
  <c r="K14"/>
  <c r="G14"/>
  <c r="C14"/>
  <c r="K13"/>
  <c r="G13"/>
  <c r="C13"/>
  <c r="K12"/>
  <c r="G12"/>
  <c r="C12"/>
  <c r="K11"/>
  <c r="G11"/>
  <c r="C11"/>
  <c r="K10"/>
  <c r="G10"/>
  <c r="C10"/>
  <c r="K9"/>
  <c r="G9"/>
  <c r="C9"/>
  <c r="K8"/>
  <c r="G8"/>
  <c r="C8"/>
  <c r="K7"/>
  <c r="G7"/>
  <c r="C7"/>
  <c r="K6"/>
  <c r="G6"/>
  <c r="C6"/>
  <c r="K5"/>
  <c r="G5"/>
  <c r="C5"/>
  <c r="O4"/>
  <c r="K4"/>
  <c r="G4"/>
  <c r="C4"/>
  <c r="O3"/>
  <c r="O53" s="1"/>
  <c r="S3" s="1"/>
  <c r="C3"/>
  <c r="M21" i="1"/>
  <c r="P21"/>
  <c r="M15"/>
  <c r="P15"/>
  <c r="M9"/>
  <c r="P9"/>
  <c r="M8"/>
  <c r="P8"/>
  <c r="M14"/>
  <c r="P14"/>
  <c r="M20"/>
  <c r="P20"/>
  <c r="M7"/>
  <c r="P7"/>
  <c r="M13"/>
  <c r="P13"/>
  <c r="S52" i="6" l="1"/>
  <c r="S50"/>
  <c r="S48"/>
  <c r="S46"/>
  <c r="S44"/>
  <c r="S42"/>
  <c r="S40"/>
  <c r="S38"/>
  <c r="S36"/>
  <c r="S34"/>
  <c r="S32"/>
  <c r="S30"/>
  <c r="S28"/>
  <c r="S26"/>
  <c r="S24"/>
  <c r="S22"/>
  <c r="S20"/>
  <c r="S18"/>
  <c r="S16"/>
  <c r="S14"/>
  <c r="S12"/>
  <c r="S10"/>
  <c r="S8"/>
  <c r="S6"/>
  <c r="S4"/>
  <c r="S53"/>
  <c r="S51"/>
  <c r="S49"/>
  <c r="S47"/>
  <c r="S45"/>
  <c r="S43"/>
  <c r="S41"/>
  <c r="S39"/>
  <c r="S37"/>
  <c r="S35"/>
  <c r="S33"/>
  <c r="S31"/>
  <c r="S29"/>
  <c r="S27"/>
  <c r="S25"/>
  <c r="S23"/>
  <c r="S21"/>
  <c r="S19"/>
  <c r="S17"/>
  <c r="S15"/>
  <c r="S13"/>
  <c r="S11"/>
  <c r="S9"/>
  <c r="S7"/>
  <c r="S5"/>
  <c r="O6"/>
  <c r="O8"/>
  <c r="O10"/>
  <c r="O12"/>
  <c r="O14"/>
  <c r="O16"/>
  <c r="O18"/>
  <c r="O20"/>
  <c r="O22"/>
  <c r="O24"/>
  <c r="O26"/>
  <c r="O28"/>
  <c r="O30"/>
  <c r="O32"/>
  <c r="O34"/>
  <c r="O36"/>
  <c r="O38"/>
  <c r="O40"/>
  <c r="O42"/>
  <c r="O44"/>
  <c r="O46"/>
  <c r="O48"/>
  <c r="O50"/>
  <c r="O52"/>
  <c r="O5"/>
  <c r="O7"/>
  <c r="O9"/>
  <c r="O11"/>
  <c r="O13"/>
  <c r="O15"/>
  <c r="O17"/>
  <c r="O19"/>
  <c r="O21"/>
  <c r="O23"/>
  <c r="O25"/>
  <c r="O27"/>
  <c r="O29"/>
  <c r="O31"/>
  <c r="O33"/>
  <c r="O35"/>
  <c r="O37"/>
  <c r="O39"/>
  <c r="O41"/>
  <c r="O43"/>
  <c r="O45"/>
  <c r="O47"/>
  <c r="O49"/>
  <c r="O51"/>
  <c r="R21" i="1"/>
  <c r="T21"/>
  <c r="R8"/>
  <c r="T9"/>
  <c r="R20"/>
  <c r="R9"/>
  <c r="R13"/>
  <c r="T8"/>
  <c r="R7"/>
  <c r="T20"/>
  <c r="R15"/>
  <c r="T13"/>
  <c r="U13" s="1"/>
  <c r="R14"/>
  <c r="T15"/>
  <c r="T7"/>
  <c r="T14"/>
  <c r="U14" s="1"/>
  <c r="U21"/>
  <c r="M10"/>
  <c r="P10"/>
  <c r="M17"/>
  <c r="P17"/>
  <c r="M11"/>
  <c r="P11"/>
  <c r="M5"/>
  <c r="M18"/>
  <c r="P18"/>
  <c r="M12"/>
  <c r="P12"/>
  <c r="M6"/>
  <c r="M19"/>
  <c r="P19"/>
  <c r="T16"/>
  <c r="M16"/>
  <c r="W5" l="1"/>
  <c r="N5" s="1"/>
  <c r="P5" s="1"/>
  <c r="V6"/>
  <c r="W6"/>
  <c r="N6" s="1"/>
  <c r="P6" s="1"/>
  <c r="U9"/>
  <c r="U15"/>
  <c r="U8"/>
  <c r="U20"/>
  <c r="U7"/>
  <c r="R18"/>
  <c r="T18"/>
  <c r="R11"/>
  <c r="T10"/>
  <c r="T11"/>
  <c r="R19"/>
  <c r="R10"/>
  <c r="R12"/>
  <c r="R5"/>
  <c r="R17"/>
  <c r="T12"/>
  <c r="U12" s="1"/>
  <c r="T5"/>
  <c r="T17"/>
  <c r="T19"/>
  <c r="R6"/>
  <c r="T6"/>
  <c r="R16"/>
  <c r="P16"/>
  <c r="U5" l="1"/>
  <c r="U10"/>
  <c r="U18"/>
  <c r="U11"/>
  <c r="U19"/>
  <c r="U17"/>
  <c r="U16"/>
  <c r="U6"/>
</calcChain>
</file>

<file path=xl/comments1.xml><?xml version="1.0" encoding="utf-8"?>
<comments xmlns="http://schemas.openxmlformats.org/spreadsheetml/2006/main">
  <authors>
    <author>User</author>
  </authors>
  <commentList>
    <comment ref="V6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Выполнил всего , на листе Расч зарп стоит напртив  сумма 606,90</t>
        </r>
      </text>
    </comment>
  </commentList>
</comments>
</file>

<file path=xl/sharedStrings.xml><?xml version="1.0" encoding="utf-8"?>
<sst xmlns="http://schemas.openxmlformats.org/spreadsheetml/2006/main" count="159" uniqueCount="40">
  <si>
    <t>Ф.И.О.</t>
  </si>
  <si>
    <t>гос.номер</t>
  </si>
  <si>
    <t>Число</t>
  </si>
  <si>
    <t>Месяц</t>
  </si>
  <si>
    <t xml:space="preserve"> </t>
  </si>
  <si>
    <t>№</t>
  </si>
  <si>
    <t>Вид работы</t>
  </si>
  <si>
    <t>Норма выработки</t>
  </si>
  <si>
    <t>Количество выполненных норм</t>
  </si>
  <si>
    <t>Индекс поля</t>
  </si>
  <si>
    <t>По тарифу, руб.</t>
  </si>
  <si>
    <t>Дополнительная и повышенная</t>
  </si>
  <si>
    <t>Всего, руб.</t>
  </si>
  <si>
    <t>За качество</t>
  </si>
  <si>
    <t>За выполнение нормы</t>
  </si>
  <si>
    <t xml:space="preserve">Повышенная </t>
  </si>
  <si>
    <t>%</t>
  </si>
  <si>
    <t>Руб.</t>
  </si>
  <si>
    <t>ш</t>
  </si>
  <si>
    <t>НХ СS 6090</t>
  </si>
  <si>
    <t>49-70</t>
  </si>
  <si>
    <t>июль</t>
  </si>
  <si>
    <t>оз.пшеница 12</t>
  </si>
  <si>
    <t>Борискин В.С.</t>
  </si>
  <si>
    <t>НХ СS 6600</t>
  </si>
  <si>
    <t>87-34</t>
  </si>
  <si>
    <t>прямое комбайнирование</t>
  </si>
  <si>
    <t>Аксенов  В.В.</t>
  </si>
  <si>
    <t>87-36</t>
  </si>
  <si>
    <t>Жуков С.И.</t>
  </si>
  <si>
    <t>Урожайность, ц/га</t>
  </si>
  <si>
    <t>культура</t>
  </si>
  <si>
    <t>Расчет зар.платы на уборочной</t>
  </si>
  <si>
    <t>Коэф-т выполн. Нормы</t>
  </si>
  <si>
    <t>Зар.плата по тарифу</t>
  </si>
  <si>
    <t>Оплата труда комбайнера за выполненный объем работ</t>
  </si>
  <si>
    <t>марка комбайна</t>
  </si>
  <si>
    <t>Намолот</t>
  </si>
  <si>
    <t>получается коэффициент от общего объема выполненный на этом поле</t>
  </si>
  <si>
    <t>получается коэффициент от общего объема выполненный на этом поле, умножаю его на 606,90 (это общая зарплата по тарифу)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</si>
</sst>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1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2" fontId="7" fillId="0" borderId="1" xfId="0" applyNumberFormat="1" applyFont="1" applyFill="1" applyBorder="1"/>
    <xf numFmtId="0" fontId="8" fillId="0" borderId="1" xfId="1" applyNumberFormat="1" applyFont="1" applyFill="1" applyBorder="1" applyProtection="1">
      <protection locked="0"/>
    </xf>
    <xf numFmtId="0" fontId="7" fillId="0" borderId="1" xfId="1" applyNumberFormat="1" applyFont="1" applyFill="1" applyBorder="1" applyProtection="1">
      <protection locked="0"/>
    </xf>
    <xf numFmtId="0" fontId="0" fillId="0" borderId="1" xfId="0" applyNumberFormat="1" applyBorder="1"/>
    <xf numFmtId="0" fontId="0" fillId="0" borderId="1" xfId="0" applyBorder="1"/>
    <xf numFmtId="2" fontId="0" fillId="0" borderId="0" xfId="0" applyNumberFormat="1"/>
    <xf numFmtId="0" fontId="0" fillId="0" borderId="1" xfId="0" applyBorder="1"/>
    <xf numFmtId="0" fontId="0" fillId="0" borderId="0" xfId="0" applyBorder="1"/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1" xfId="0" applyNumberFormat="1" applyBorder="1"/>
    <xf numFmtId="2" fontId="7" fillId="3" borderId="1" xfId="0" applyNumberFormat="1" applyFont="1" applyFill="1" applyBorder="1"/>
    <xf numFmtId="2" fontId="6" fillId="2" borderId="1" xfId="0" applyNumberFormat="1" applyFont="1" applyFill="1" applyBorder="1"/>
    <xf numFmtId="1" fontId="0" fillId="2" borderId="1" xfId="0" applyNumberForma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7" xfId="0" applyBorder="1"/>
    <xf numFmtId="0" fontId="0" fillId="0" borderId="8" xfId="0" applyBorder="1"/>
    <xf numFmtId="0" fontId="3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2" fontId="4" fillId="0" borderId="3" xfId="0" applyNumberFormat="1" applyFont="1" applyFill="1" applyBorder="1" applyAlignment="1">
      <alignment horizontal="center" vertical="center" textRotation="90" wrapText="1"/>
    </xf>
    <xf numFmtId="2" fontId="0" fillId="0" borderId="7" xfId="0" applyNumberFormat="1" applyBorder="1"/>
    <xf numFmtId="2" fontId="0" fillId="0" borderId="8" xfId="0" applyNumberFormat="1" applyBorder="1"/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3" xfId="0" applyFont="1" applyFill="1" applyBorder="1" applyAlignment="1" applyProtection="1">
      <alignment horizontal="center" vertical="center" textRotation="90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tabSelected="1" workbookViewId="0">
      <pane ySplit="4" topLeftCell="A5" activePane="bottomLeft" state="frozen"/>
      <selection pane="bottomLeft" activeCell="V6" sqref="V6"/>
    </sheetView>
  </sheetViews>
  <sheetFormatPr defaultRowHeight="15"/>
  <cols>
    <col min="1" max="1" width="16.85546875" customWidth="1"/>
    <col min="2" max="2" width="6.140625" customWidth="1"/>
    <col min="7" max="7" width="5.28515625" customWidth="1"/>
    <col min="8" max="8" width="9.140625" customWidth="1"/>
    <col min="9" max="9" width="6.140625" customWidth="1"/>
    <col min="10" max="11" width="0" hidden="1" customWidth="1"/>
    <col min="13" max="13" width="9.140625" style="12"/>
    <col min="17" max="20" width="0" hidden="1" customWidth="1"/>
  </cols>
  <sheetData>
    <row r="1" spans="1:24" s="2" customFormat="1" ht="15.75" customHeight="1">
      <c r="A1" s="27" t="s">
        <v>0</v>
      </c>
      <c r="B1" s="28" t="s">
        <v>36</v>
      </c>
      <c r="C1" s="29" t="s">
        <v>1</v>
      </c>
      <c r="D1" s="30" t="s">
        <v>2</v>
      </c>
      <c r="E1" s="30" t="s">
        <v>3</v>
      </c>
      <c r="F1" s="1" t="s">
        <v>4</v>
      </c>
      <c r="G1" s="23" t="s">
        <v>5</v>
      </c>
      <c r="H1" s="34" t="s">
        <v>31</v>
      </c>
      <c r="I1" s="35" t="s">
        <v>6</v>
      </c>
      <c r="J1" s="36" t="s">
        <v>30</v>
      </c>
      <c r="K1" s="37" t="s">
        <v>7</v>
      </c>
      <c r="L1" s="34" t="s">
        <v>37</v>
      </c>
      <c r="M1" s="31" t="s">
        <v>8</v>
      </c>
      <c r="N1" s="42" t="s">
        <v>35</v>
      </c>
      <c r="O1" s="40"/>
      <c r="P1" s="40"/>
      <c r="Q1" s="40"/>
      <c r="R1" s="40"/>
      <c r="S1" s="40"/>
      <c r="T1" s="40"/>
      <c r="U1" s="41"/>
    </row>
    <row r="2" spans="1:24" s="2" customFormat="1" ht="15" customHeight="1">
      <c r="A2" s="24"/>
      <c r="B2" s="24"/>
      <c r="C2" s="24"/>
      <c r="D2" s="24"/>
      <c r="E2" s="24"/>
      <c r="F2" s="26" t="s">
        <v>9</v>
      </c>
      <c r="G2" s="24"/>
      <c r="H2" s="24"/>
      <c r="I2" s="24"/>
      <c r="J2" s="24"/>
      <c r="K2" s="24"/>
      <c r="L2" s="24"/>
      <c r="M2" s="32"/>
      <c r="N2" s="38" t="s">
        <v>10</v>
      </c>
      <c r="O2" s="39" t="s">
        <v>11</v>
      </c>
      <c r="P2" s="40"/>
      <c r="Q2" s="40"/>
      <c r="R2" s="40"/>
      <c r="S2" s="40"/>
      <c r="T2" s="41"/>
      <c r="U2" s="38" t="s">
        <v>12</v>
      </c>
    </row>
    <row r="3" spans="1:24" s="2" customFormat="1" ht="1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32"/>
      <c r="N3" s="24"/>
      <c r="O3" s="39" t="s">
        <v>13</v>
      </c>
      <c r="P3" s="41"/>
      <c r="Q3" s="43" t="s">
        <v>14</v>
      </c>
      <c r="R3" s="41"/>
      <c r="S3" s="42" t="s">
        <v>15</v>
      </c>
      <c r="T3" s="41"/>
      <c r="U3" s="24"/>
    </row>
    <row r="4" spans="1:24" s="2" customFormat="1" ht="10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33"/>
      <c r="N4" s="25"/>
      <c r="O4" s="3" t="s">
        <v>16</v>
      </c>
      <c r="P4" s="3" t="s">
        <v>17</v>
      </c>
      <c r="Q4" s="3" t="s">
        <v>16</v>
      </c>
      <c r="R4" s="3" t="s">
        <v>17</v>
      </c>
      <c r="S4" s="3" t="s">
        <v>16</v>
      </c>
      <c r="T4" s="3" t="s">
        <v>17</v>
      </c>
      <c r="U4" s="25"/>
    </row>
    <row r="5" spans="1:24">
      <c r="A5" s="4" t="s">
        <v>27</v>
      </c>
      <c r="B5" s="4" t="s">
        <v>24</v>
      </c>
      <c r="C5" s="5" t="s">
        <v>28</v>
      </c>
      <c r="D5" s="22">
        <v>29</v>
      </c>
      <c r="E5" s="4" t="s">
        <v>21</v>
      </c>
      <c r="F5" s="4" t="s">
        <v>18</v>
      </c>
      <c r="G5" s="4">
        <v>14</v>
      </c>
      <c r="H5" s="4" t="s">
        <v>22</v>
      </c>
      <c r="I5" s="4" t="s">
        <v>26</v>
      </c>
      <c r="J5" s="10">
        <v>21.1</v>
      </c>
      <c r="K5" s="6">
        <v>28.2</v>
      </c>
      <c r="L5" s="4">
        <v>23.6</v>
      </c>
      <c r="M5" s="21">
        <f t="shared" ref="M5:M21" si="0">IF(K5=0,0,L5/K5)</f>
        <v>0.83687943262411357</v>
      </c>
      <c r="N5" s="20">
        <f>606.9*W5</f>
        <v>468.20810372771473</v>
      </c>
      <c r="O5" s="8">
        <v>100</v>
      </c>
      <c r="P5" s="7">
        <f t="shared" ref="P5:P21" si="1">N5*O5/100</f>
        <v>468.20810372771467</v>
      </c>
      <c r="Q5" s="9"/>
      <c r="R5" s="7">
        <f t="shared" ref="R5:R21" si="2">N5*Q5/100</f>
        <v>0</v>
      </c>
      <c r="S5" s="9"/>
      <c r="T5" s="7">
        <f t="shared" ref="T5:T21" si="3">N5*S5/100</f>
        <v>0</v>
      </c>
      <c r="U5" s="7">
        <f t="shared" ref="U5:U21" si="4">N5+P5+R5+T5</f>
        <v>936.41620745542946</v>
      </c>
      <c r="W5">
        <f>M5/V6</f>
        <v>0.77147487844408424</v>
      </c>
      <c r="X5" t="s">
        <v>39</v>
      </c>
    </row>
    <row r="6" spans="1:24">
      <c r="A6" s="4" t="s">
        <v>27</v>
      </c>
      <c r="B6" s="4" t="s">
        <v>24</v>
      </c>
      <c r="C6" s="5" t="s">
        <v>28</v>
      </c>
      <c r="D6" s="22">
        <v>29</v>
      </c>
      <c r="E6" s="4" t="s">
        <v>21</v>
      </c>
      <c r="F6" s="11" t="s">
        <v>18</v>
      </c>
      <c r="G6" s="4">
        <v>16</v>
      </c>
      <c r="H6" s="4" t="s">
        <v>22</v>
      </c>
      <c r="I6" s="4" t="s">
        <v>26</v>
      </c>
      <c r="J6" s="13">
        <v>17.600000000000001</v>
      </c>
      <c r="K6" s="13">
        <v>23.8</v>
      </c>
      <c r="L6" s="4">
        <v>5.9</v>
      </c>
      <c r="M6" s="21">
        <f t="shared" si="0"/>
        <v>0.24789915966386555</v>
      </c>
      <c r="N6" s="20">
        <f>606.9*W6</f>
        <v>138.69189627228522</v>
      </c>
      <c r="O6" s="8">
        <v>100</v>
      </c>
      <c r="P6" s="7">
        <f t="shared" si="1"/>
        <v>138.69189627228522</v>
      </c>
      <c r="Q6" s="9"/>
      <c r="R6" s="7">
        <f t="shared" si="2"/>
        <v>0</v>
      </c>
      <c r="S6" s="9"/>
      <c r="T6" s="7">
        <f t="shared" si="3"/>
        <v>0</v>
      </c>
      <c r="U6" s="7">
        <f t="shared" si="4"/>
        <v>277.38379254457044</v>
      </c>
      <c r="V6" s="12">
        <f>M5+M6</f>
        <v>1.0847785922879791</v>
      </c>
      <c r="W6">
        <f>M6/V6</f>
        <v>0.2285251215559157</v>
      </c>
      <c r="X6" t="s">
        <v>38</v>
      </c>
    </row>
    <row r="7" spans="1:24">
      <c r="A7" s="4" t="s">
        <v>27</v>
      </c>
      <c r="B7" s="4" t="s">
        <v>24</v>
      </c>
      <c r="C7" s="5" t="s">
        <v>28</v>
      </c>
      <c r="D7" s="22">
        <v>30</v>
      </c>
      <c r="E7" s="4" t="s">
        <v>21</v>
      </c>
      <c r="F7" s="6" t="s">
        <v>18</v>
      </c>
      <c r="G7" s="4">
        <v>16</v>
      </c>
      <c r="H7" s="4" t="s">
        <v>22</v>
      </c>
      <c r="I7" s="4" t="s">
        <v>26</v>
      </c>
      <c r="J7" s="13">
        <v>17.600000000000001</v>
      </c>
      <c r="K7" s="4">
        <v>23.8</v>
      </c>
      <c r="L7" s="4">
        <v>36.9</v>
      </c>
      <c r="M7" s="21">
        <f t="shared" si="0"/>
        <v>1.5504201680672267</v>
      </c>
      <c r="N7" s="20"/>
      <c r="O7" s="8">
        <v>100</v>
      </c>
      <c r="P7" s="7">
        <f t="shared" si="1"/>
        <v>0</v>
      </c>
      <c r="Q7" s="13"/>
      <c r="R7" s="7">
        <f t="shared" si="2"/>
        <v>0</v>
      </c>
      <c r="S7" s="13"/>
      <c r="T7" s="7">
        <f t="shared" si="3"/>
        <v>0</v>
      </c>
      <c r="U7" s="7">
        <f t="shared" si="4"/>
        <v>0</v>
      </c>
    </row>
    <row r="8" spans="1:24">
      <c r="A8" s="4" t="s">
        <v>27</v>
      </c>
      <c r="B8" s="4" t="s">
        <v>24</v>
      </c>
      <c r="C8" s="5" t="s">
        <v>28</v>
      </c>
      <c r="D8" s="22">
        <v>31</v>
      </c>
      <c r="E8" s="4" t="s">
        <v>21</v>
      </c>
      <c r="F8" s="6" t="s">
        <v>18</v>
      </c>
      <c r="G8" s="4">
        <v>16</v>
      </c>
      <c r="H8" s="4" t="s">
        <v>22</v>
      </c>
      <c r="I8" s="4" t="s">
        <v>26</v>
      </c>
      <c r="J8" s="13">
        <v>17.600000000000001</v>
      </c>
      <c r="K8" s="4">
        <v>23.8</v>
      </c>
      <c r="L8" s="4">
        <v>11.8</v>
      </c>
      <c r="M8" s="21">
        <f t="shared" si="0"/>
        <v>0.49579831932773111</v>
      </c>
      <c r="N8" s="20"/>
      <c r="O8" s="8">
        <v>100</v>
      </c>
      <c r="P8" s="7">
        <f t="shared" si="1"/>
        <v>0</v>
      </c>
      <c r="Q8" s="13"/>
      <c r="R8" s="7">
        <f t="shared" si="2"/>
        <v>0</v>
      </c>
      <c r="S8" s="13"/>
      <c r="T8" s="7">
        <f t="shared" si="3"/>
        <v>0</v>
      </c>
      <c r="U8" s="7">
        <f t="shared" si="4"/>
        <v>0</v>
      </c>
    </row>
    <row r="9" spans="1:24">
      <c r="A9" s="4" t="s">
        <v>27</v>
      </c>
      <c r="B9" s="4" t="s">
        <v>24</v>
      </c>
      <c r="C9" s="5" t="s">
        <v>28</v>
      </c>
      <c r="D9" s="22">
        <v>31</v>
      </c>
      <c r="E9" s="4" t="s">
        <v>21</v>
      </c>
      <c r="F9" s="6" t="s">
        <v>18</v>
      </c>
      <c r="G9" s="4">
        <v>4</v>
      </c>
      <c r="H9" s="4" t="s">
        <v>22</v>
      </c>
      <c r="I9" s="4" t="s">
        <v>26</v>
      </c>
      <c r="J9" s="13">
        <v>11.5</v>
      </c>
      <c r="K9" s="11">
        <v>19.600000000000001</v>
      </c>
      <c r="L9" s="4">
        <v>43.8</v>
      </c>
      <c r="M9" s="21">
        <f t="shared" si="0"/>
        <v>2.2346938775510199</v>
      </c>
      <c r="N9" s="20"/>
      <c r="O9" s="8">
        <v>100</v>
      </c>
      <c r="P9" s="7">
        <f t="shared" si="1"/>
        <v>0</v>
      </c>
      <c r="Q9" s="13"/>
      <c r="R9" s="7">
        <f t="shared" si="2"/>
        <v>0</v>
      </c>
      <c r="S9" s="13"/>
      <c r="T9" s="7">
        <f t="shared" si="3"/>
        <v>0</v>
      </c>
      <c r="U9" s="7">
        <f t="shared" si="4"/>
        <v>0</v>
      </c>
    </row>
    <row r="10" spans="1:24">
      <c r="A10" s="4" t="s">
        <v>23</v>
      </c>
      <c r="B10" s="4" t="s">
        <v>24</v>
      </c>
      <c r="C10" s="13" t="s">
        <v>25</v>
      </c>
      <c r="D10" s="22">
        <v>27</v>
      </c>
      <c r="E10" s="4" t="s">
        <v>21</v>
      </c>
      <c r="F10" s="4" t="s">
        <v>18</v>
      </c>
      <c r="G10" s="4">
        <v>14</v>
      </c>
      <c r="H10" s="4" t="s">
        <v>22</v>
      </c>
      <c r="I10" s="4" t="s">
        <v>26</v>
      </c>
      <c r="J10" s="10">
        <v>21.1</v>
      </c>
      <c r="K10" s="6">
        <v>28.2</v>
      </c>
      <c r="L10" s="4">
        <v>11.8</v>
      </c>
      <c r="M10" s="21">
        <f t="shared" si="0"/>
        <v>0.41843971631205679</v>
      </c>
      <c r="N10" s="20"/>
      <c r="O10" s="8">
        <v>100</v>
      </c>
      <c r="P10" s="7">
        <f t="shared" si="1"/>
        <v>0</v>
      </c>
      <c r="Q10" s="9"/>
      <c r="R10" s="7">
        <f t="shared" si="2"/>
        <v>0</v>
      </c>
      <c r="S10" s="9"/>
      <c r="T10" s="7">
        <f t="shared" si="3"/>
        <v>0</v>
      </c>
      <c r="U10" s="7">
        <f t="shared" si="4"/>
        <v>0</v>
      </c>
    </row>
    <row r="11" spans="1:24">
      <c r="A11" s="4" t="s">
        <v>23</v>
      </c>
      <c r="B11" s="4" t="s">
        <v>24</v>
      </c>
      <c r="C11" s="13" t="s">
        <v>25</v>
      </c>
      <c r="D11" s="22">
        <v>29</v>
      </c>
      <c r="E11" s="4" t="s">
        <v>21</v>
      </c>
      <c r="F11" s="4" t="s">
        <v>18</v>
      </c>
      <c r="G11" s="4">
        <v>14</v>
      </c>
      <c r="H11" s="4" t="s">
        <v>22</v>
      </c>
      <c r="I11" s="4" t="s">
        <v>26</v>
      </c>
      <c r="J11" s="10">
        <v>21.1</v>
      </c>
      <c r="K11" s="6">
        <v>28.2</v>
      </c>
      <c r="L11" s="4">
        <v>41.3</v>
      </c>
      <c r="M11" s="21">
        <f t="shared" si="0"/>
        <v>1.4645390070921984</v>
      </c>
      <c r="N11" s="20"/>
      <c r="O11" s="8">
        <v>100</v>
      </c>
      <c r="P11" s="7">
        <f t="shared" si="1"/>
        <v>0</v>
      </c>
      <c r="Q11" s="9"/>
      <c r="R11" s="7">
        <f t="shared" si="2"/>
        <v>0</v>
      </c>
      <c r="S11" s="9"/>
      <c r="T11" s="7">
        <f t="shared" si="3"/>
        <v>0</v>
      </c>
      <c r="U11" s="7">
        <f t="shared" si="4"/>
        <v>0</v>
      </c>
    </row>
    <row r="12" spans="1:24">
      <c r="A12" s="4" t="s">
        <v>23</v>
      </c>
      <c r="B12" s="4" t="s">
        <v>24</v>
      </c>
      <c r="C12" s="13" t="s">
        <v>25</v>
      </c>
      <c r="D12" s="22">
        <v>29</v>
      </c>
      <c r="E12" s="4" t="s">
        <v>21</v>
      </c>
      <c r="F12" s="11" t="s">
        <v>18</v>
      </c>
      <c r="G12" s="4">
        <v>16</v>
      </c>
      <c r="H12" s="4" t="s">
        <v>22</v>
      </c>
      <c r="I12" s="4" t="s">
        <v>26</v>
      </c>
      <c r="J12" s="13">
        <v>17.600000000000001</v>
      </c>
      <c r="K12" s="4">
        <v>23.8</v>
      </c>
      <c r="L12" s="4">
        <v>25.8</v>
      </c>
      <c r="M12" s="21">
        <f t="shared" si="0"/>
        <v>1.0840336134453781</v>
      </c>
      <c r="N12" s="20"/>
      <c r="O12" s="8">
        <v>100</v>
      </c>
      <c r="P12" s="7">
        <f t="shared" si="1"/>
        <v>0</v>
      </c>
      <c r="Q12" s="9"/>
      <c r="R12" s="7">
        <f t="shared" si="2"/>
        <v>0</v>
      </c>
      <c r="S12" s="9"/>
      <c r="T12" s="7">
        <f t="shared" si="3"/>
        <v>0</v>
      </c>
      <c r="U12" s="7">
        <f t="shared" si="4"/>
        <v>0</v>
      </c>
    </row>
    <row r="13" spans="1:24">
      <c r="A13" s="4" t="s">
        <v>23</v>
      </c>
      <c r="B13" s="4" t="s">
        <v>24</v>
      </c>
      <c r="C13" s="13" t="s">
        <v>25</v>
      </c>
      <c r="D13" s="22">
        <v>30</v>
      </c>
      <c r="E13" s="4" t="s">
        <v>21</v>
      </c>
      <c r="F13" s="6" t="s">
        <v>18</v>
      </c>
      <c r="G13" s="4">
        <v>16</v>
      </c>
      <c r="H13" s="4" t="s">
        <v>22</v>
      </c>
      <c r="I13" s="4" t="s">
        <v>26</v>
      </c>
      <c r="J13" s="13">
        <v>17.600000000000001</v>
      </c>
      <c r="K13" s="13">
        <v>23.8</v>
      </c>
      <c r="L13" s="4">
        <v>29.5</v>
      </c>
      <c r="M13" s="21">
        <f t="shared" si="0"/>
        <v>1.2394957983193278</v>
      </c>
      <c r="N13" s="20"/>
      <c r="O13" s="8">
        <v>100</v>
      </c>
      <c r="P13" s="7">
        <f t="shared" si="1"/>
        <v>0</v>
      </c>
      <c r="Q13" s="13"/>
      <c r="R13" s="7">
        <f t="shared" si="2"/>
        <v>0</v>
      </c>
      <c r="S13" s="13"/>
      <c r="T13" s="7">
        <f t="shared" si="3"/>
        <v>0</v>
      </c>
      <c r="U13" s="7">
        <f t="shared" si="4"/>
        <v>0</v>
      </c>
    </row>
    <row r="14" spans="1:24">
      <c r="A14" s="4" t="s">
        <v>23</v>
      </c>
      <c r="B14" s="4" t="s">
        <v>24</v>
      </c>
      <c r="C14" s="13" t="s">
        <v>25</v>
      </c>
      <c r="D14" s="22">
        <v>31</v>
      </c>
      <c r="E14" s="4" t="s">
        <v>21</v>
      </c>
      <c r="F14" s="6" t="s">
        <v>18</v>
      </c>
      <c r="G14" s="4">
        <v>16</v>
      </c>
      <c r="H14" s="4" t="s">
        <v>22</v>
      </c>
      <c r="I14" s="4" t="s">
        <v>26</v>
      </c>
      <c r="J14" s="4">
        <v>17.600000000000001</v>
      </c>
      <c r="K14" s="4">
        <v>23.8</v>
      </c>
      <c r="L14" s="19">
        <v>35</v>
      </c>
      <c r="M14" s="21">
        <f t="shared" si="0"/>
        <v>1.4705882352941175</v>
      </c>
      <c r="N14" s="20"/>
      <c r="O14" s="8">
        <v>100</v>
      </c>
      <c r="P14" s="7">
        <f t="shared" si="1"/>
        <v>0</v>
      </c>
      <c r="Q14" s="13"/>
      <c r="R14" s="7">
        <f t="shared" si="2"/>
        <v>0</v>
      </c>
      <c r="S14" s="13"/>
      <c r="T14" s="7">
        <f t="shared" si="3"/>
        <v>0</v>
      </c>
      <c r="U14" s="7">
        <f t="shared" si="4"/>
        <v>0</v>
      </c>
    </row>
    <row r="15" spans="1:24">
      <c r="A15" s="4" t="s">
        <v>23</v>
      </c>
      <c r="B15" s="4" t="s">
        <v>24</v>
      </c>
      <c r="C15" s="11" t="s">
        <v>25</v>
      </c>
      <c r="D15" s="22">
        <v>31</v>
      </c>
      <c r="E15" s="4" t="s">
        <v>21</v>
      </c>
      <c r="F15" s="6" t="s">
        <v>18</v>
      </c>
      <c r="G15" s="4">
        <v>4</v>
      </c>
      <c r="H15" s="4" t="s">
        <v>22</v>
      </c>
      <c r="I15" s="4" t="s">
        <v>26</v>
      </c>
      <c r="J15" s="13">
        <v>11.5</v>
      </c>
      <c r="K15" s="13">
        <v>19.600000000000001</v>
      </c>
      <c r="L15" s="4">
        <v>15.93</v>
      </c>
      <c r="M15" s="21">
        <f t="shared" si="0"/>
        <v>0.81275510204081625</v>
      </c>
      <c r="N15" s="20"/>
      <c r="O15" s="8">
        <v>100</v>
      </c>
      <c r="P15" s="7">
        <f t="shared" si="1"/>
        <v>0</v>
      </c>
      <c r="Q15" s="13"/>
      <c r="R15" s="7">
        <f t="shared" si="2"/>
        <v>0</v>
      </c>
      <c r="S15" s="13"/>
      <c r="T15" s="7">
        <f t="shared" si="3"/>
        <v>0</v>
      </c>
      <c r="U15" s="7">
        <f t="shared" si="4"/>
        <v>0</v>
      </c>
    </row>
    <row r="16" spans="1:24">
      <c r="A16" s="4" t="s">
        <v>29</v>
      </c>
      <c r="B16" s="4" t="s">
        <v>19</v>
      </c>
      <c r="C16" s="5" t="s">
        <v>20</v>
      </c>
      <c r="D16" s="22">
        <v>27</v>
      </c>
      <c r="E16" s="4" t="s">
        <v>21</v>
      </c>
      <c r="F16" s="4" t="s">
        <v>18</v>
      </c>
      <c r="G16" s="4">
        <v>14</v>
      </c>
      <c r="H16" s="4" t="s">
        <v>22</v>
      </c>
      <c r="I16" s="4" t="s">
        <v>26</v>
      </c>
      <c r="J16" s="10">
        <v>21.1</v>
      </c>
      <c r="K16" s="6">
        <v>28.2</v>
      </c>
      <c r="L16" s="4">
        <v>19.66</v>
      </c>
      <c r="M16" s="21">
        <f t="shared" si="0"/>
        <v>0.69716312056737595</v>
      </c>
      <c r="N16" s="20"/>
      <c r="O16" s="8">
        <v>100</v>
      </c>
      <c r="P16" s="7">
        <f t="shared" si="1"/>
        <v>0</v>
      </c>
      <c r="Q16" s="9"/>
      <c r="R16" s="7">
        <f t="shared" si="2"/>
        <v>0</v>
      </c>
      <c r="S16" s="9"/>
      <c r="T16" s="7">
        <f t="shared" si="3"/>
        <v>0</v>
      </c>
      <c r="U16" s="7">
        <f t="shared" si="4"/>
        <v>0</v>
      </c>
    </row>
    <row r="17" spans="1:21">
      <c r="A17" s="4" t="s">
        <v>29</v>
      </c>
      <c r="B17" s="4" t="s">
        <v>19</v>
      </c>
      <c r="C17" s="5" t="s">
        <v>20</v>
      </c>
      <c r="D17" s="22">
        <v>29</v>
      </c>
      <c r="E17" s="4" t="s">
        <v>21</v>
      </c>
      <c r="F17" s="4" t="s">
        <v>18</v>
      </c>
      <c r="G17" s="4">
        <v>14</v>
      </c>
      <c r="H17" s="4" t="s">
        <v>22</v>
      </c>
      <c r="I17" s="4" t="s">
        <v>26</v>
      </c>
      <c r="J17" s="10">
        <v>21.1</v>
      </c>
      <c r="K17" s="6">
        <v>28.2</v>
      </c>
      <c r="L17" s="4">
        <v>41.3</v>
      </c>
      <c r="M17" s="21">
        <f t="shared" si="0"/>
        <v>1.4645390070921984</v>
      </c>
      <c r="N17" s="20"/>
      <c r="O17" s="8">
        <v>100</v>
      </c>
      <c r="P17" s="7">
        <f t="shared" si="1"/>
        <v>0</v>
      </c>
      <c r="Q17" s="9"/>
      <c r="R17" s="7">
        <f t="shared" si="2"/>
        <v>0</v>
      </c>
      <c r="S17" s="9"/>
      <c r="T17" s="7">
        <f t="shared" si="3"/>
        <v>0</v>
      </c>
      <c r="U17" s="7">
        <f t="shared" si="4"/>
        <v>0</v>
      </c>
    </row>
    <row r="18" spans="1:21">
      <c r="A18" s="4" t="s">
        <v>29</v>
      </c>
      <c r="B18" s="4" t="s">
        <v>19</v>
      </c>
      <c r="C18" s="5" t="s">
        <v>20</v>
      </c>
      <c r="D18" s="22">
        <v>29</v>
      </c>
      <c r="E18" s="4" t="s">
        <v>21</v>
      </c>
      <c r="F18" s="11" t="s">
        <v>18</v>
      </c>
      <c r="G18" s="4">
        <v>16</v>
      </c>
      <c r="H18" s="4" t="s">
        <v>22</v>
      </c>
      <c r="I18" s="4" t="s">
        <v>26</v>
      </c>
      <c r="J18" s="4">
        <v>17.600000000000001</v>
      </c>
      <c r="K18" s="4">
        <v>23.8</v>
      </c>
      <c r="L18" s="4">
        <v>24.8</v>
      </c>
      <c r="M18" s="21">
        <f t="shared" si="0"/>
        <v>1.0420168067226891</v>
      </c>
      <c r="N18" s="20"/>
      <c r="O18" s="8">
        <v>100</v>
      </c>
      <c r="P18" s="7">
        <f t="shared" si="1"/>
        <v>0</v>
      </c>
      <c r="Q18" s="9"/>
      <c r="R18" s="7">
        <f t="shared" si="2"/>
        <v>0</v>
      </c>
      <c r="S18" s="9"/>
      <c r="T18" s="7">
        <f t="shared" si="3"/>
        <v>0</v>
      </c>
      <c r="U18" s="7">
        <f t="shared" si="4"/>
        <v>0</v>
      </c>
    </row>
    <row r="19" spans="1:21">
      <c r="A19" s="4" t="s">
        <v>29</v>
      </c>
      <c r="B19" s="4" t="s">
        <v>19</v>
      </c>
      <c r="C19" s="5" t="s">
        <v>20</v>
      </c>
      <c r="D19" s="22">
        <v>30</v>
      </c>
      <c r="E19" s="4" t="s">
        <v>21</v>
      </c>
      <c r="F19" s="6" t="s">
        <v>18</v>
      </c>
      <c r="G19" s="4">
        <v>16</v>
      </c>
      <c r="H19" s="4" t="s">
        <v>22</v>
      </c>
      <c r="I19" s="4" t="s">
        <v>26</v>
      </c>
      <c r="J19" s="13">
        <v>17.600000000000001</v>
      </c>
      <c r="K19" s="4">
        <v>23.8</v>
      </c>
      <c r="L19" s="4">
        <v>23.6</v>
      </c>
      <c r="M19" s="21">
        <f t="shared" si="0"/>
        <v>0.99159663865546221</v>
      </c>
      <c r="N19" s="20"/>
      <c r="O19" s="8">
        <v>100</v>
      </c>
      <c r="P19" s="7">
        <f t="shared" si="1"/>
        <v>0</v>
      </c>
      <c r="Q19" s="9"/>
      <c r="R19" s="7">
        <f t="shared" si="2"/>
        <v>0</v>
      </c>
      <c r="S19" s="9"/>
      <c r="T19" s="7">
        <f t="shared" si="3"/>
        <v>0</v>
      </c>
      <c r="U19" s="7">
        <f t="shared" si="4"/>
        <v>0</v>
      </c>
    </row>
    <row r="20" spans="1:21">
      <c r="A20" s="4" t="s">
        <v>29</v>
      </c>
      <c r="B20" s="4" t="s">
        <v>19</v>
      </c>
      <c r="C20" s="5" t="s">
        <v>20</v>
      </c>
      <c r="D20" s="22">
        <v>31</v>
      </c>
      <c r="E20" s="4" t="s">
        <v>21</v>
      </c>
      <c r="F20" s="6" t="s">
        <v>18</v>
      </c>
      <c r="G20" s="4">
        <v>16</v>
      </c>
      <c r="H20" s="4" t="s">
        <v>22</v>
      </c>
      <c r="I20" s="4" t="s">
        <v>26</v>
      </c>
      <c r="J20" s="4">
        <v>17.600000000000001</v>
      </c>
      <c r="K20" s="4">
        <v>23.8</v>
      </c>
      <c r="L20" s="4">
        <v>11.8</v>
      </c>
      <c r="M20" s="21">
        <f t="shared" si="0"/>
        <v>0.49579831932773111</v>
      </c>
      <c r="N20" s="20"/>
      <c r="O20" s="8">
        <v>100</v>
      </c>
      <c r="P20" s="7">
        <f t="shared" si="1"/>
        <v>0</v>
      </c>
      <c r="Q20" s="13"/>
      <c r="R20" s="7">
        <f t="shared" si="2"/>
        <v>0</v>
      </c>
      <c r="S20" s="13"/>
      <c r="T20" s="7">
        <f t="shared" si="3"/>
        <v>0</v>
      </c>
      <c r="U20" s="7">
        <f t="shared" si="4"/>
        <v>0</v>
      </c>
    </row>
    <row r="21" spans="1:21">
      <c r="A21" s="4" t="s">
        <v>29</v>
      </c>
      <c r="B21" s="4" t="s">
        <v>19</v>
      </c>
      <c r="C21" s="5" t="s">
        <v>20</v>
      </c>
      <c r="D21" s="22">
        <v>31</v>
      </c>
      <c r="E21" s="4" t="s">
        <v>21</v>
      </c>
      <c r="F21" s="6" t="s">
        <v>18</v>
      </c>
      <c r="G21" s="4">
        <v>4</v>
      </c>
      <c r="H21" s="4" t="s">
        <v>22</v>
      </c>
      <c r="I21" s="4" t="s">
        <v>26</v>
      </c>
      <c r="J21" s="13">
        <v>11.5</v>
      </c>
      <c r="K21" s="4">
        <v>19.600000000000001</v>
      </c>
      <c r="L21" s="4">
        <v>26.9</v>
      </c>
      <c r="M21" s="21">
        <f t="shared" si="0"/>
        <v>1.3724489795918366</v>
      </c>
      <c r="N21" s="20"/>
      <c r="O21" s="8">
        <v>100</v>
      </c>
      <c r="P21" s="7">
        <f t="shared" si="1"/>
        <v>0</v>
      </c>
      <c r="Q21" s="13"/>
      <c r="R21" s="7">
        <f t="shared" si="2"/>
        <v>0</v>
      </c>
      <c r="S21" s="13"/>
      <c r="T21" s="7">
        <f t="shared" si="3"/>
        <v>0</v>
      </c>
      <c r="U21" s="7">
        <f t="shared" si="4"/>
        <v>0</v>
      </c>
    </row>
  </sheetData>
  <mergeCells count="20">
    <mergeCell ref="N2:N4"/>
    <mergeCell ref="O2:T2"/>
    <mergeCell ref="U2:U4"/>
    <mergeCell ref="N1:U1"/>
    <mergeCell ref="O3:P3"/>
    <mergeCell ref="Q3:R3"/>
    <mergeCell ref="S3:T3"/>
    <mergeCell ref="M1:M4"/>
    <mergeCell ref="H1:H4"/>
    <mergeCell ref="I1:I4"/>
    <mergeCell ref="J1:J4"/>
    <mergeCell ref="K1:K4"/>
    <mergeCell ref="L1:L4"/>
    <mergeCell ref="G1:G4"/>
    <mergeCell ref="F2:F4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3"/>
  <sheetViews>
    <sheetView workbookViewId="0">
      <selection activeCell="D20" sqref="D20"/>
    </sheetView>
  </sheetViews>
  <sheetFormatPr defaultRowHeight="15"/>
  <cols>
    <col min="1" max="1" width="9.140625" style="12"/>
    <col min="2" max="2" width="0" hidden="1" customWidth="1"/>
    <col min="3" max="3" width="10.5703125" customWidth="1"/>
    <col min="4" max="4" width="5.7109375" style="14" customWidth="1"/>
    <col min="5" max="5" width="9.28515625" customWidth="1"/>
    <col min="6" max="6" width="12.85546875" hidden="1" customWidth="1"/>
    <col min="7" max="7" width="10.5703125" customWidth="1"/>
    <col min="8" max="8" width="6.5703125" customWidth="1"/>
    <col min="9" max="9" width="9.5703125" customWidth="1"/>
    <col min="10" max="10" width="13.85546875" hidden="1" customWidth="1"/>
    <col min="11" max="11" width="10.85546875" customWidth="1"/>
    <col min="12" max="12" width="5.85546875" customWidth="1"/>
    <col min="13" max="13" width="9.5703125" customWidth="1"/>
    <col min="14" max="14" width="0" hidden="1" customWidth="1"/>
    <col min="15" max="15" width="9.85546875" customWidth="1"/>
    <col min="16" max="16" width="5" customWidth="1"/>
    <col min="18" max="18" width="0" hidden="1" customWidth="1"/>
    <col min="19" max="19" width="9.7109375" customWidth="1"/>
  </cols>
  <sheetData>
    <row r="1" spans="1:19" ht="24.75" customHeight="1">
      <c r="E1" s="44" t="s">
        <v>32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46.5" customHeight="1">
      <c r="A2" s="15" t="s">
        <v>33</v>
      </c>
      <c r="B2" s="16"/>
      <c r="C2" s="16" t="s">
        <v>34</v>
      </c>
      <c r="D2" s="17"/>
      <c r="E2" s="16" t="s">
        <v>33</v>
      </c>
      <c r="F2" s="16"/>
      <c r="G2" s="16" t="s">
        <v>34</v>
      </c>
      <c r="H2" s="18"/>
      <c r="I2" s="16" t="s">
        <v>33</v>
      </c>
      <c r="J2" s="16">
        <v>719.88</v>
      </c>
      <c r="K2" s="16" t="s">
        <v>34</v>
      </c>
      <c r="L2" s="18"/>
      <c r="M2" s="16" t="s">
        <v>33</v>
      </c>
      <c r="N2" s="16">
        <v>830.64</v>
      </c>
      <c r="O2" s="16" t="s">
        <v>34</v>
      </c>
      <c r="Q2" s="16" t="s">
        <v>33</v>
      </c>
      <c r="R2" s="16">
        <v>830.64</v>
      </c>
      <c r="S2" s="16" t="s">
        <v>34</v>
      </c>
    </row>
    <row r="3" spans="1:19" ht="15.75" customHeight="1">
      <c r="A3" s="19">
        <v>0.5</v>
      </c>
      <c r="B3" s="13">
        <v>553.74</v>
      </c>
      <c r="C3" s="19">
        <f>$B$3*A3</f>
        <v>276.87</v>
      </c>
      <c r="E3" s="13">
        <v>1</v>
      </c>
      <c r="F3" s="13">
        <v>664.51</v>
      </c>
      <c r="G3" s="19">
        <v>553.74</v>
      </c>
      <c r="I3" s="13">
        <v>1.5</v>
      </c>
      <c r="J3" s="13"/>
      <c r="K3" s="19">
        <v>886</v>
      </c>
      <c r="M3" s="13">
        <v>2</v>
      </c>
      <c r="N3" s="13"/>
      <c r="O3" s="19">
        <f>K53</f>
        <v>1245.94</v>
      </c>
      <c r="Q3" s="19">
        <v>2.5</v>
      </c>
      <c r="R3" s="19"/>
      <c r="S3" s="19">
        <f>O53</f>
        <v>1661.26</v>
      </c>
    </row>
    <row r="4" spans="1:19">
      <c r="A4" s="19">
        <v>0.51</v>
      </c>
      <c r="B4" s="13"/>
      <c r="C4" s="19">
        <f t="shared" ref="C4:C53" si="0">$B$3*A4</f>
        <v>282.4074</v>
      </c>
      <c r="E4" s="13">
        <v>1.01</v>
      </c>
      <c r="F4" s="13">
        <v>0.01</v>
      </c>
      <c r="G4" s="19">
        <f>$G$3+$F$3*F4</f>
        <v>560.38509999999997</v>
      </c>
      <c r="I4" s="19">
        <v>1.51</v>
      </c>
      <c r="J4" s="19">
        <v>0.01</v>
      </c>
      <c r="K4" s="19">
        <f>$K$3+$J$2*J4</f>
        <v>893.19880000000001</v>
      </c>
      <c r="M4" s="19">
        <v>2.0099999999999998</v>
      </c>
      <c r="N4" s="19">
        <v>0.01</v>
      </c>
      <c r="O4" s="19">
        <f>$O$3+$N$2*N4</f>
        <v>1254.2464</v>
      </c>
      <c r="Q4" s="19">
        <v>2.5099999999999998</v>
      </c>
      <c r="R4" s="19">
        <v>0.01</v>
      </c>
      <c r="S4" s="19">
        <f>$S$3+$R$2*R4</f>
        <v>1669.5663999999999</v>
      </c>
    </row>
    <row r="5" spans="1:19">
      <c r="A5" s="19">
        <v>0.52</v>
      </c>
      <c r="B5" s="13"/>
      <c r="C5" s="19">
        <f t="shared" si="0"/>
        <v>287.94479999999999</v>
      </c>
      <c r="E5" s="13">
        <v>1.02</v>
      </c>
      <c r="F5" s="13">
        <v>0.02</v>
      </c>
      <c r="G5" s="19">
        <f>$G$3+$F$3*F5</f>
        <v>567.03020000000004</v>
      </c>
      <c r="I5" s="19">
        <v>1.52</v>
      </c>
      <c r="J5" s="19">
        <v>0.02</v>
      </c>
      <c r="K5" s="19">
        <f t="shared" ref="K5:K53" si="1">$K$3+$J$2*J5</f>
        <v>900.39760000000001</v>
      </c>
      <c r="M5" s="19">
        <v>2.02</v>
      </c>
      <c r="N5" s="19">
        <v>0.02</v>
      </c>
      <c r="O5" s="19">
        <f t="shared" ref="O5:O53" si="2">$O$3+$N$2*N5</f>
        <v>1262.5528000000002</v>
      </c>
      <c r="Q5" s="19">
        <v>2.52</v>
      </c>
      <c r="R5" s="19">
        <v>0.02</v>
      </c>
      <c r="S5" s="19">
        <f t="shared" ref="S5:S53" si="3">$S$3+$R$2*R5</f>
        <v>1677.8728000000001</v>
      </c>
    </row>
    <row r="6" spans="1:19">
      <c r="A6" s="19">
        <v>0.53</v>
      </c>
      <c r="B6" s="13"/>
      <c r="C6" s="19">
        <f t="shared" si="0"/>
        <v>293.48220000000003</v>
      </c>
      <c r="E6" s="13">
        <v>1.03</v>
      </c>
      <c r="F6" s="13">
        <v>0.03</v>
      </c>
      <c r="G6" s="19">
        <f t="shared" ref="G6:G53" si="4">$G$3+$F$3*F6</f>
        <v>573.67529999999999</v>
      </c>
      <c r="I6" s="19">
        <v>1.53</v>
      </c>
      <c r="J6" s="19">
        <v>0.03</v>
      </c>
      <c r="K6" s="19">
        <f t="shared" si="1"/>
        <v>907.59640000000002</v>
      </c>
      <c r="M6" s="19">
        <v>2.0299999999999998</v>
      </c>
      <c r="N6" s="19">
        <v>0.03</v>
      </c>
      <c r="O6" s="19">
        <f t="shared" si="2"/>
        <v>1270.8592000000001</v>
      </c>
      <c r="Q6" s="19">
        <v>2.5299999999999998</v>
      </c>
      <c r="R6" s="19">
        <v>0.03</v>
      </c>
      <c r="S6" s="19">
        <f t="shared" si="3"/>
        <v>1686.1792</v>
      </c>
    </row>
    <row r="7" spans="1:19">
      <c r="A7" s="19">
        <v>0.54</v>
      </c>
      <c r="B7" s="13"/>
      <c r="C7" s="19">
        <f t="shared" si="0"/>
        <v>299.01960000000003</v>
      </c>
      <c r="E7" s="13">
        <v>1.04</v>
      </c>
      <c r="F7" s="13">
        <v>0.04</v>
      </c>
      <c r="G7" s="19">
        <f t="shared" si="4"/>
        <v>580.32040000000006</v>
      </c>
      <c r="I7" s="19">
        <v>1.54</v>
      </c>
      <c r="J7" s="19">
        <v>0.04</v>
      </c>
      <c r="K7" s="19">
        <f t="shared" si="1"/>
        <v>914.79520000000002</v>
      </c>
      <c r="M7" s="19">
        <v>2.04</v>
      </c>
      <c r="N7" s="19">
        <v>0.04</v>
      </c>
      <c r="O7" s="19">
        <f t="shared" si="2"/>
        <v>1279.1656</v>
      </c>
      <c r="Q7" s="19">
        <v>2.54</v>
      </c>
      <c r="R7" s="19">
        <v>0.04</v>
      </c>
      <c r="S7" s="19">
        <f t="shared" si="3"/>
        <v>1694.4856</v>
      </c>
    </row>
    <row r="8" spans="1:19">
      <c r="A8" s="19">
        <v>0.55000000000000004</v>
      </c>
      <c r="B8" s="13"/>
      <c r="C8" s="19">
        <f t="shared" si="0"/>
        <v>304.55700000000002</v>
      </c>
      <c r="E8" s="13">
        <v>1.05</v>
      </c>
      <c r="F8" s="13">
        <v>0.05</v>
      </c>
      <c r="G8" s="19">
        <f t="shared" si="4"/>
        <v>586.96550000000002</v>
      </c>
      <c r="I8" s="19">
        <v>1.55</v>
      </c>
      <c r="J8" s="19">
        <v>0.05</v>
      </c>
      <c r="K8" s="19">
        <f t="shared" si="1"/>
        <v>921.99400000000003</v>
      </c>
      <c r="M8" s="19">
        <v>2.0499999999999998</v>
      </c>
      <c r="N8" s="19">
        <v>0.05</v>
      </c>
      <c r="O8" s="19">
        <f t="shared" si="2"/>
        <v>1287.472</v>
      </c>
      <c r="Q8" s="19">
        <v>2.5499999999999998</v>
      </c>
      <c r="R8" s="19">
        <v>0.05</v>
      </c>
      <c r="S8" s="19">
        <f t="shared" si="3"/>
        <v>1702.7919999999999</v>
      </c>
    </row>
    <row r="9" spans="1:19">
      <c r="A9" s="19">
        <v>0.56000000000000005</v>
      </c>
      <c r="B9" s="13"/>
      <c r="C9" s="19">
        <f t="shared" si="0"/>
        <v>310.09440000000001</v>
      </c>
      <c r="E9" s="13">
        <v>1.06</v>
      </c>
      <c r="F9" s="13">
        <v>0.06</v>
      </c>
      <c r="G9" s="19">
        <f t="shared" si="4"/>
        <v>593.61059999999998</v>
      </c>
      <c r="I9" s="19">
        <v>1.56</v>
      </c>
      <c r="J9" s="19">
        <v>0.06</v>
      </c>
      <c r="K9" s="19">
        <f t="shared" si="1"/>
        <v>929.19280000000003</v>
      </c>
      <c r="M9" s="19">
        <v>2.06</v>
      </c>
      <c r="N9" s="19">
        <v>0.06</v>
      </c>
      <c r="O9" s="19">
        <f t="shared" si="2"/>
        <v>1295.7784000000001</v>
      </c>
      <c r="Q9" s="19">
        <v>2.56</v>
      </c>
      <c r="R9" s="19">
        <v>0.06</v>
      </c>
      <c r="S9" s="19">
        <f t="shared" si="3"/>
        <v>1711.0984000000001</v>
      </c>
    </row>
    <row r="10" spans="1:19">
      <c r="A10" s="19">
        <v>0.56999999999999995</v>
      </c>
      <c r="B10" s="13"/>
      <c r="C10" s="19">
        <f t="shared" si="0"/>
        <v>315.6318</v>
      </c>
      <c r="E10" s="13">
        <v>1.07</v>
      </c>
      <c r="F10" s="13">
        <v>7.0000000000000007E-2</v>
      </c>
      <c r="G10" s="19">
        <f t="shared" si="4"/>
        <v>600.25570000000005</v>
      </c>
      <c r="I10" s="19">
        <v>1.57</v>
      </c>
      <c r="J10" s="19">
        <v>7.0000000000000007E-2</v>
      </c>
      <c r="K10" s="19">
        <f t="shared" si="1"/>
        <v>936.39160000000004</v>
      </c>
      <c r="M10" s="19">
        <v>2.0699999999999998</v>
      </c>
      <c r="N10" s="19">
        <v>7.0000000000000007E-2</v>
      </c>
      <c r="O10" s="19">
        <f t="shared" si="2"/>
        <v>1304.0848000000001</v>
      </c>
      <c r="Q10" s="19">
        <v>2.57</v>
      </c>
      <c r="R10" s="19">
        <v>7.0000000000000007E-2</v>
      </c>
      <c r="S10" s="19">
        <f t="shared" si="3"/>
        <v>1719.4048</v>
      </c>
    </row>
    <row r="11" spans="1:19">
      <c r="A11" s="19">
        <v>0.57999999999999996</v>
      </c>
      <c r="B11" s="13"/>
      <c r="C11" s="19">
        <f t="shared" si="0"/>
        <v>321.16919999999999</v>
      </c>
      <c r="E11" s="13">
        <v>1.08</v>
      </c>
      <c r="F11" s="13">
        <v>0.08</v>
      </c>
      <c r="G11" s="19">
        <f t="shared" si="4"/>
        <v>606.9008</v>
      </c>
      <c r="I11" s="19">
        <v>1.58</v>
      </c>
      <c r="J11" s="19">
        <v>0.08</v>
      </c>
      <c r="K11" s="19">
        <f t="shared" si="1"/>
        <v>943.59040000000005</v>
      </c>
      <c r="M11" s="19">
        <v>2.08</v>
      </c>
      <c r="N11" s="19">
        <v>0.08</v>
      </c>
      <c r="O11" s="19">
        <f t="shared" si="2"/>
        <v>1312.3912</v>
      </c>
      <c r="Q11" s="19">
        <v>2.58</v>
      </c>
      <c r="R11" s="19">
        <v>0.08</v>
      </c>
      <c r="S11" s="19">
        <f t="shared" si="3"/>
        <v>1727.7112</v>
      </c>
    </row>
    <row r="12" spans="1:19">
      <c r="A12" s="19">
        <v>0.59</v>
      </c>
      <c r="B12" s="13"/>
      <c r="C12" s="19">
        <f t="shared" si="0"/>
        <v>326.70659999999998</v>
      </c>
      <c r="E12" s="13">
        <v>1.0900000000000001</v>
      </c>
      <c r="F12" s="13">
        <v>0.09</v>
      </c>
      <c r="G12" s="19">
        <f t="shared" si="4"/>
        <v>613.54589999999996</v>
      </c>
      <c r="I12" s="19">
        <v>1.59</v>
      </c>
      <c r="J12" s="19">
        <v>0.09</v>
      </c>
      <c r="K12" s="19">
        <f t="shared" si="1"/>
        <v>950.78919999999994</v>
      </c>
      <c r="M12" s="19">
        <v>2.09</v>
      </c>
      <c r="N12" s="19">
        <v>0.09</v>
      </c>
      <c r="O12" s="19">
        <f t="shared" si="2"/>
        <v>1320.6976</v>
      </c>
      <c r="Q12" s="19">
        <v>2.59</v>
      </c>
      <c r="R12" s="19">
        <v>0.09</v>
      </c>
      <c r="S12" s="19">
        <f t="shared" si="3"/>
        <v>1736.0175999999999</v>
      </c>
    </row>
    <row r="13" spans="1:19">
      <c r="A13" s="19">
        <v>0.6</v>
      </c>
      <c r="B13" s="13"/>
      <c r="C13" s="19">
        <f t="shared" si="0"/>
        <v>332.24399999999997</v>
      </c>
      <c r="E13" s="13">
        <v>1.1000000000000001</v>
      </c>
      <c r="F13" s="13">
        <v>0.1</v>
      </c>
      <c r="G13" s="19">
        <f t="shared" si="4"/>
        <v>620.19100000000003</v>
      </c>
      <c r="I13" s="19">
        <v>1.6</v>
      </c>
      <c r="J13" s="19">
        <v>0.1</v>
      </c>
      <c r="K13" s="19">
        <f t="shared" si="1"/>
        <v>957.98800000000006</v>
      </c>
      <c r="M13" s="19">
        <v>2.1</v>
      </c>
      <c r="N13" s="19">
        <v>0.1</v>
      </c>
      <c r="O13" s="19">
        <f t="shared" si="2"/>
        <v>1329.0040000000001</v>
      </c>
      <c r="Q13" s="19">
        <v>2.6</v>
      </c>
      <c r="R13" s="19">
        <v>0.1</v>
      </c>
      <c r="S13" s="19">
        <f t="shared" si="3"/>
        <v>1744.3240000000001</v>
      </c>
    </row>
    <row r="14" spans="1:19">
      <c r="A14" s="19">
        <v>0.61</v>
      </c>
      <c r="B14" s="13"/>
      <c r="C14" s="19">
        <f t="shared" si="0"/>
        <v>337.78140000000002</v>
      </c>
      <c r="E14" s="13">
        <v>1.1100000000000001</v>
      </c>
      <c r="F14" s="13">
        <v>0.11</v>
      </c>
      <c r="G14" s="19">
        <f t="shared" si="4"/>
        <v>626.83609999999999</v>
      </c>
      <c r="I14" s="19">
        <v>1.61</v>
      </c>
      <c r="J14" s="19">
        <v>0.11</v>
      </c>
      <c r="K14" s="19">
        <f t="shared" si="1"/>
        <v>965.18679999999995</v>
      </c>
      <c r="M14" s="19">
        <v>2.11</v>
      </c>
      <c r="N14" s="19">
        <v>0.11</v>
      </c>
      <c r="O14" s="19">
        <f t="shared" si="2"/>
        <v>1337.3104000000001</v>
      </c>
      <c r="Q14" s="19">
        <v>2.61</v>
      </c>
      <c r="R14" s="19">
        <v>0.11</v>
      </c>
      <c r="S14" s="19">
        <f t="shared" si="3"/>
        <v>1752.6304</v>
      </c>
    </row>
    <row r="15" spans="1:19">
      <c r="A15" s="19">
        <v>0.62</v>
      </c>
      <c r="B15" s="13"/>
      <c r="C15" s="19">
        <f t="shared" si="0"/>
        <v>343.31880000000001</v>
      </c>
      <c r="E15" s="13">
        <v>1.1200000000000001</v>
      </c>
      <c r="F15" s="13">
        <v>0.12</v>
      </c>
      <c r="G15" s="19">
        <f t="shared" si="4"/>
        <v>633.48119999999994</v>
      </c>
      <c r="I15" s="19">
        <v>1.62</v>
      </c>
      <c r="J15" s="19">
        <v>0.12</v>
      </c>
      <c r="K15" s="19">
        <f t="shared" si="1"/>
        <v>972.38559999999995</v>
      </c>
      <c r="M15" s="19">
        <v>2.12</v>
      </c>
      <c r="N15" s="19">
        <v>0.12</v>
      </c>
      <c r="O15" s="19">
        <f t="shared" si="2"/>
        <v>1345.6168</v>
      </c>
      <c r="Q15" s="19">
        <v>2.62</v>
      </c>
      <c r="R15" s="19">
        <v>0.12</v>
      </c>
      <c r="S15" s="19">
        <f t="shared" si="3"/>
        <v>1760.9367999999999</v>
      </c>
    </row>
    <row r="16" spans="1:19">
      <c r="A16" s="19">
        <v>0.63</v>
      </c>
      <c r="B16" s="13"/>
      <c r="C16" s="19">
        <f t="shared" si="0"/>
        <v>348.8562</v>
      </c>
      <c r="E16" s="13">
        <v>1.1299999999999999</v>
      </c>
      <c r="F16" s="13">
        <v>0.13</v>
      </c>
      <c r="G16" s="19">
        <f t="shared" si="4"/>
        <v>640.12630000000001</v>
      </c>
      <c r="I16" s="19">
        <v>1.63</v>
      </c>
      <c r="J16" s="19">
        <v>0.13</v>
      </c>
      <c r="K16" s="19">
        <f t="shared" si="1"/>
        <v>979.58439999999996</v>
      </c>
      <c r="M16" s="19">
        <v>2.13</v>
      </c>
      <c r="N16" s="19">
        <v>0.13</v>
      </c>
      <c r="O16" s="19">
        <f t="shared" si="2"/>
        <v>1353.9232</v>
      </c>
      <c r="Q16" s="19">
        <v>2.63</v>
      </c>
      <c r="R16" s="19">
        <v>0.13</v>
      </c>
      <c r="S16" s="19">
        <f t="shared" si="3"/>
        <v>1769.2431999999999</v>
      </c>
    </row>
    <row r="17" spans="1:19">
      <c r="A17" s="19">
        <v>0.64</v>
      </c>
      <c r="B17" s="13"/>
      <c r="C17" s="19">
        <f t="shared" si="0"/>
        <v>354.39359999999999</v>
      </c>
      <c r="E17" s="13">
        <v>1.1399999999999999</v>
      </c>
      <c r="F17" s="13">
        <v>0.14000000000000001</v>
      </c>
      <c r="G17" s="19">
        <f t="shared" si="4"/>
        <v>646.77139999999997</v>
      </c>
      <c r="I17" s="19">
        <v>1.64</v>
      </c>
      <c r="J17" s="19">
        <v>0.14000000000000001</v>
      </c>
      <c r="K17" s="19">
        <f t="shared" si="1"/>
        <v>986.78319999999997</v>
      </c>
      <c r="M17" s="19">
        <v>2.14</v>
      </c>
      <c r="N17" s="19">
        <v>0.14000000000000001</v>
      </c>
      <c r="O17" s="19">
        <f t="shared" si="2"/>
        <v>1362.2296000000001</v>
      </c>
      <c r="Q17" s="19">
        <v>2.64</v>
      </c>
      <c r="R17" s="19">
        <v>0.14000000000000001</v>
      </c>
      <c r="S17" s="19">
        <f t="shared" si="3"/>
        <v>1777.5496000000001</v>
      </c>
    </row>
    <row r="18" spans="1:19">
      <c r="A18" s="19">
        <v>0.65</v>
      </c>
      <c r="B18" s="13"/>
      <c r="C18" s="19">
        <f t="shared" si="0"/>
        <v>359.93100000000004</v>
      </c>
      <c r="E18" s="13">
        <v>1.1499999999999999</v>
      </c>
      <c r="F18" s="13">
        <v>0.15</v>
      </c>
      <c r="G18" s="19">
        <f t="shared" si="4"/>
        <v>653.41650000000004</v>
      </c>
      <c r="I18" s="19">
        <v>1.65</v>
      </c>
      <c r="J18" s="19">
        <v>0.15</v>
      </c>
      <c r="K18" s="19">
        <f t="shared" si="1"/>
        <v>993.98199999999997</v>
      </c>
      <c r="M18" s="19">
        <v>2.15</v>
      </c>
      <c r="N18" s="19">
        <v>0.15</v>
      </c>
      <c r="O18" s="19">
        <f t="shared" si="2"/>
        <v>1370.5360000000001</v>
      </c>
      <c r="Q18" s="19">
        <v>2.65</v>
      </c>
      <c r="R18" s="19">
        <v>0.15</v>
      </c>
      <c r="S18" s="19">
        <f t="shared" si="3"/>
        <v>1785.856</v>
      </c>
    </row>
    <row r="19" spans="1:19">
      <c r="A19" s="19">
        <v>0.66</v>
      </c>
      <c r="B19" s="13"/>
      <c r="C19" s="19">
        <f t="shared" si="0"/>
        <v>365.46840000000003</v>
      </c>
      <c r="E19" s="13">
        <v>1.1599999999999999</v>
      </c>
      <c r="F19" s="13">
        <v>0.16</v>
      </c>
      <c r="G19" s="19">
        <f t="shared" si="4"/>
        <v>660.0616</v>
      </c>
      <c r="I19" s="19">
        <v>1.66</v>
      </c>
      <c r="J19" s="19">
        <v>0.16</v>
      </c>
      <c r="K19" s="19">
        <f t="shared" si="1"/>
        <v>1001.1808</v>
      </c>
      <c r="M19" s="19">
        <v>2.16</v>
      </c>
      <c r="N19" s="19">
        <v>0.16</v>
      </c>
      <c r="O19" s="19">
        <f t="shared" si="2"/>
        <v>1378.8424</v>
      </c>
      <c r="Q19" s="19">
        <v>2.66</v>
      </c>
      <c r="R19" s="19">
        <v>0.16</v>
      </c>
      <c r="S19" s="19">
        <f t="shared" si="3"/>
        <v>1794.1623999999999</v>
      </c>
    </row>
    <row r="20" spans="1:19">
      <c r="A20" s="19">
        <v>0.67</v>
      </c>
      <c r="B20" s="13"/>
      <c r="C20" s="19">
        <f t="shared" si="0"/>
        <v>371.00580000000002</v>
      </c>
      <c r="E20" s="13">
        <v>1.17</v>
      </c>
      <c r="F20" s="13">
        <v>0.17</v>
      </c>
      <c r="G20" s="19">
        <f t="shared" si="4"/>
        <v>666.70669999999996</v>
      </c>
      <c r="I20" s="19">
        <v>1.67</v>
      </c>
      <c r="J20" s="19">
        <v>0.17</v>
      </c>
      <c r="K20" s="19">
        <f t="shared" si="1"/>
        <v>1008.3796</v>
      </c>
      <c r="M20" s="19">
        <v>2.17</v>
      </c>
      <c r="N20" s="19">
        <v>0.17</v>
      </c>
      <c r="O20" s="19">
        <f t="shared" si="2"/>
        <v>1387.1487999999999</v>
      </c>
      <c r="Q20" s="19">
        <v>2.67</v>
      </c>
      <c r="R20" s="19">
        <v>0.17</v>
      </c>
      <c r="S20" s="19">
        <f t="shared" si="3"/>
        <v>1802.4688000000001</v>
      </c>
    </row>
    <row r="21" spans="1:19">
      <c r="A21" s="19">
        <v>0.68</v>
      </c>
      <c r="B21" s="13"/>
      <c r="C21" s="19">
        <f t="shared" si="0"/>
        <v>376.54320000000001</v>
      </c>
      <c r="E21" s="13">
        <v>1.18</v>
      </c>
      <c r="F21" s="13">
        <v>0.18</v>
      </c>
      <c r="G21" s="19">
        <f t="shared" si="4"/>
        <v>673.35180000000003</v>
      </c>
      <c r="I21" s="19">
        <v>1.68</v>
      </c>
      <c r="J21" s="19">
        <v>0.18</v>
      </c>
      <c r="K21" s="19">
        <f t="shared" si="1"/>
        <v>1015.5784</v>
      </c>
      <c r="M21" s="19">
        <v>2.1800000000000002</v>
      </c>
      <c r="N21" s="19">
        <v>0.18</v>
      </c>
      <c r="O21" s="19">
        <f t="shared" si="2"/>
        <v>1395.4552000000001</v>
      </c>
      <c r="Q21" s="19">
        <v>2.68</v>
      </c>
      <c r="R21" s="19">
        <v>0.18</v>
      </c>
      <c r="S21" s="19">
        <f t="shared" si="3"/>
        <v>1810.7752</v>
      </c>
    </row>
    <row r="22" spans="1:19">
      <c r="A22" s="19">
        <v>0.69</v>
      </c>
      <c r="B22" s="13"/>
      <c r="C22" s="19">
        <f t="shared" si="0"/>
        <v>382.0806</v>
      </c>
      <c r="E22" s="13">
        <v>1.19</v>
      </c>
      <c r="F22" s="13">
        <v>0.19</v>
      </c>
      <c r="G22" s="19">
        <f t="shared" si="4"/>
        <v>679.99689999999998</v>
      </c>
      <c r="I22" s="19">
        <v>1.69</v>
      </c>
      <c r="J22" s="19">
        <v>0.19</v>
      </c>
      <c r="K22" s="19">
        <f t="shared" si="1"/>
        <v>1022.7772</v>
      </c>
      <c r="M22" s="19">
        <v>2.19</v>
      </c>
      <c r="N22" s="19">
        <v>0.19</v>
      </c>
      <c r="O22" s="19">
        <f t="shared" si="2"/>
        <v>1403.7616</v>
      </c>
      <c r="Q22" s="19">
        <v>2.69</v>
      </c>
      <c r="R22" s="19">
        <v>0.19</v>
      </c>
      <c r="S22" s="19">
        <f t="shared" si="3"/>
        <v>1819.0816</v>
      </c>
    </row>
    <row r="23" spans="1:19">
      <c r="A23" s="19">
        <v>0.7</v>
      </c>
      <c r="B23" s="13"/>
      <c r="C23" s="19">
        <f t="shared" si="0"/>
        <v>387.61799999999999</v>
      </c>
      <c r="E23" s="13">
        <v>1.2</v>
      </c>
      <c r="F23" s="13">
        <v>0.2</v>
      </c>
      <c r="G23" s="19">
        <f t="shared" si="4"/>
        <v>686.64200000000005</v>
      </c>
      <c r="I23" s="19">
        <v>1.7</v>
      </c>
      <c r="J23" s="19">
        <v>0.2</v>
      </c>
      <c r="K23" s="19">
        <f t="shared" si="1"/>
        <v>1029.9760000000001</v>
      </c>
      <c r="M23" s="19">
        <v>2.2000000000000002</v>
      </c>
      <c r="N23" s="19">
        <v>0.2</v>
      </c>
      <c r="O23" s="19">
        <f t="shared" si="2"/>
        <v>1412.068</v>
      </c>
      <c r="Q23" s="19">
        <v>2.7</v>
      </c>
      <c r="R23" s="19">
        <v>0.2</v>
      </c>
      <c r="S23" s="19">
        <f t="shared" si="3"/>
        <v>1827.3879999999999</v>
      </c>
    </row>
    <row r="24" spans="1:19">
      <c r="A24" s="19">
        <v>0.71</v>
      </c>
      <c r="B24" s="13"/>
      <c r="C24" s="19">
        <f t="shared" si="0"/>
        <v>393.15539999999999</v>
      </c>
      <c r="E24" s="13">
        <v>1.21</v>
      </c>
      <c r="F24" s="13">
        <v>0.21</v>
      </c>
      <c r="G24" s="19">
        <f t="shared" si="4"/>
        <v>693.28710000000001</v>
      </c>
      <c r="I24" s="19">
        <v>1.71</v>
      </c>
      <c r="J24" s="19">
        <v>0.21</v>
      </c>
      <c r="K24" s="19">
        <f t="shared" si="1"/>
        <v>1037.1748</v>
      </c>
      <c r="M24" s="19">
        <v>2.21</v>
      </c>
      <c r="N24" s="19">
        <v>0.21</v>
      </c>
      <c r="O24" s="19">
        <f t="shared" si="2"/>
        <v>1420.3744000000002</v>
      </c>
      <c r="Q24" s="19">
        <v>2.71</v>
      </c>
      <c r="R24" s="19">
        <v>0.21</v>
      </c>
      <c r="S24" s="19">
        <f t="shared" si="3"/>
        <v>1835.6943999999999</v>
      </c>
    </row>
    <row r="25" spans="1:19">
      <c r="A25" s="19">
        <v>0.72</v>
      </c>
      <c r="B25" s="13"/>
      <c r="C25" s="19">
        <f t="shared" si="0"/>
        <v>398.69279999999998</v>
      </c>
      <c r="E25" s="13">
        <v>1.22</v>
      </c>
      <c r="F25" s="13">
        <v>0.22</v>
      </c>
      <c r="G25" s="19">
        <f t="shared" si="4"/>
        <v>699.93219999999997</v>
      </c>
      <c r="I25" s="19">
        <v>1.72</v>
      </c>
      <c r="J25" s="19">
        <v>0.22</v>
      </c>
      <c r="K25" s="19">
        <f t="shared" si="1"/>
        <v>1044.3735999999999</v>
      </c>
      <c r="M25" s="19">
        <v>2.2200000000000002</v>
      </c>
      <c r="N25" s="19">
        <v>0.22</v>
      </c>
      <c r="O25" s="19">
        <f t="shared" si="2"/>
        <v>1428.6808000000001</v>
      </c>
      <c r="Q25" s="19">
        <v>2.72</v>
      </c>
      <c r="R25" s="19">
        <v>0.22</v>
      </c>
      <c r="S25" s="19">
        <f t="shared" si="3"/>
        <v>1844.0008</v>
      </c>
    </row>
    <row r="26" spans="1:19">
      <c r="A26" s="19">
        <v>0.73</v>
      </c>
      <c r="B26" s="13"/>
      <c r="C26" s="19">
        <f t="shared" si="0"/>
        <v>404.23020000000002</v>
      </c>
      <c r="E26" s="13">
        <v>1.23</v>
      </c>
      <c r="F26" s="13">
        <v>0.23</v>
      </c>
      <c r="G26" s="19">
        <f t="shared" si="4"/>
        <v>706.57730000000004</v>
      </c>
      <c r="I26" s="19">
        <v>1.73</v>
      </c>
      <c r="J26" s="19">
        <v>0.23</v>
      </c>
      <c r="K26" s="19">
        <f t="shared" si="1"/>
        <v>1051.5724</v>
      </c>
      <c r="M26" s="19">
        <v>2.23</v>
      </c>
      <c r="N26" s="19">
        <v>0.23</v>
      </c>
      <c r="O26" s="19">
        <f t="shared" si="2"/>
        <v>1436.9872</v>
      </c>
      <c r="Q26" s="19">
        <v>2.73</v>
      </c>
      <c r="R26" s="19">
        <v>0.23</v>
      </c>
      <c r="S26" s="19">
        <f t="shared" si="3"/>
        <v>1852.3072</v>
      </c>
    </row>
    <row r="27" spans="1:19">
      <c r="A27" s="19">
        <v>0.74</v>
      </c>
      <c r="B27" s="13"/>
      <c r="C27" s="19">
        <f t="shared" si="0"/>
        <v>409.76760000000002</v>
      </c>
      <c r="E27" s="13">
        <v>1.24</v>
      </c>
      <c r="F27" s="13">
        <v>0.24</v>
      </c>
      <c r="G27" s="19">
        <f t="shared" si="4"/>
        <v>713.22239999999999</v>
      </c>
      <c r="I27" s="19">
        <v>1.74</v>
      </c>
      <c r="J27" s="19">
        <v>0.24</v>
      </c>
      <c r="K27" s="19">
        <f t="shared" si="1"/>
        <v>1058.7711999999999</v>
      </c>
      <c r="M27" s="19">
        <v>2.2400000000000002</v>
      </c>
      <c r="N27" s="19">
        <v>0.24</v>
      </c>
      <c r="O27" s="19">
        <f t="shared" si="2"/>
        <v>1445.2936</v>
      </c>
      <c r="Q27" s="19">
        <v>2.74</v>
      </c>
      <c r="R27" s="19">
        <v>0.24</v>
      </c>
      <c r="S27" s="19">
        <f t="shared" si="3"/>
        <v>1860.6135999999999</v>
      </c>
    </row>
    <row r="28" spans="1:19">
      <c r="A28" s="19">
        <v>0.75</v>
      </c>
      <c r="B28" s="13"/>
      <c r="C28" s="19">
        <f t="shared" si="0"/>
        <v>415.30500000000001</v>
      </c>
      <c r="E28" s="13">
        <v>1.25</v>
      </c>
      <c r="F28" s="13">
        <v>0.25</v>
      </c>
      <c r="G28" s="19">
        <f t="shared" si="4"/>
        <v>719.86750000000006</v>
      </c>
      <c r="I28" s="19">
        <v>1.75</v>
      </c>
      <c r="J28" s="19">
        <v>0.25</v>
      </c>
      <c r="K28" s="19">
        <f t="shared" si="1"/>
        <v>1065.97</v>
      </c>
      <c r="M28" s="19">
        <v>2.2500000000000102</v>
      </c>
      <c r="N28" s="19">
        <v>0.25</v>
      </c>
      <c r="O28" s="19">
        <f t="shared" si="2"/>
        <v>1453.6000000000001</v>
      </c>
      <c r="Q28" s="19">
        <v>2.7500000000000102</v>
      </c>
      <c r="R28" s="19">
        <v>0.25</v>
      </c>
      <c r="S28" s="19">
        <f t="shared" si="3"/>
        <v>1868.92</v>
      </c>
    </row>
    <row r="29" spans="1:19">
      <c r="A29" s="19">
        <v>0.76</v>
      </c>
      <c r="B29" s="13"/>
      <c r="C29" s="19">
        <f t="shared" si="0"/>
        <v>420.8424</v>
      </c>
      <c r="E29" s="13">
        <v>1.26</v>
      </c>
      <c r="F29" s="13">
        <v>0.26</v>
      </c>
      <c r="G29" s="19">
        <f t="shared" si="4"/>
        <v>726.51260000000002</v>
      </c>
      <c r="I29" s="19">
        <v>1.76</v>
      </c>
      <c r="J29" s="19">
        <v>0.26</v>
      </c>
      <c r="K29" s="19">
        <f t="shared" si="1"/>
        <v>1073.1687999999999</v>
      </c>
      <c r="M29" s="19">
        <v>2.26000000000001</v>
      </c>
      <c r="N29" s="19">
        <v>0.26</v>
      </c>
      <c r="O29" s="19">
        <f t="shared" si="2"/>
        <v>1461.9064000000001</v>
      </c>
      <c r="Q29" s="19">
        <v>2.76000000000001</v>
      </c>
      <c r="R29" s="19">
        <v>0.26</v>
      </c>
      <c r="S29" s="19">
        <f t="shared" si="3"/>
        <v>1877.2264</v>
      </c>
    </row>
    <row r="30" spans="1:19">
      <c r="A30" s="19">
        <v>0.77</v>
      </c>
      <c r="B30" s="13"/>
      <c r="C30" s="19">
        <f t="shared" si="0"/>
        <v>426.37979999999999</v>
      </c>
      <c r="E30" s="13">
        <v>1.27</v>
      </c>
      <c r="F30" s="13">
        <v>0.27</v>
      </c>
      <c r="G30" s="19">
        <f t="shared" si="4"/>
        <v>733.15769999999998</v>
      </c>
      <c r="I30" s="19">
        <v>1.77</v>
      </c>
      <c r="J30" s="19">
        <v>0.27</v>
      </c>
      <c r="K30" s="19">
        <f t="shared" si="1"/>
        <v>1080.3676</v>
      </c>
      <c r="M30" s="19">
        <v>2.2700000000000098</v>
      </c>
      <c r="N30" s="19">
        <v>0.27</v>
      </c>
      <c r="O30" s="19">
        <f t="shared" si="2"/>
        <v>1470.2128</v>
      </c>
      <c r="Q30" s="19">
        <v>2.7700000000000098</v>
      </c>
      <c r="R30" s="19">
        <v>0.27</v>
      </c>
      <c r="S30" s="19">
        <f t="shared" si="3"/>
        <v>1885.5328</v>
      </c>
    </row>
    <row r="31" spans="1:19">
      <c r="A31" s="19">
        <v>0.78</v>
      </c>
      <c r="B31" s="13"/>
      <c r="C31" s="19">
        <f t="shared" si="0"/>
        <v>431.91720000000004</v>
      </c>
      <c r="E31" s="13">
        <v>1.28</v>
      </c>
      <c r="F31" s="13">
        <v>0.28000000000000003</v>
      </c>
      <c r="G31" s="19">
        <f t="shared" si="4"/>
        <v>739.80280000000005</v>
      </c>
      <c r="I31" s="19">
        <v>1.78</v>
      </c>
      <c r="J31" s="19">
        <v>0.28000000000000003</v>
      </c>
      <c r="K31" s="19">
        <f t="shared" si="1"/>
        <v>1087.5663999999999</v>
      </c>
      <c r="M31" s="19">
        <v>2.28000000000001</v>
      </c>
      <c r="N31" s="19">
        <v>0.28000000000000003</v>
      </c>
      <c r="O31" s="19">
        <f t="shared" si="2"/>
        <v>1478.5192000000002</v>
      </c>
      <c r="Q31" s="19">
        <v>2.78000000000001</v>
      </c>
      <c r="R31" s="19">
        <v>0.28000000000000003</v>
      </c>
      <c r="S31" s="19">
        <f t="shared" si="3"/>
        <v>1893.8391999999999</v>
      </c>
    </row>
    <row r="32" spans="1:19">
      <c r="A32" s="19">
        <v>0.79</v>
      </c>
      <c r="B32" s="13"/>
      <c r="C32" s="19">
        <f t="shared" si="0"/>
        <v>437.45460000000003</v>
      </c>
      <c r="E32" s="13">
        <v>1.29</v>
      </c>
      <c r="F32" s="13">
        <v>0.28999999999999998</v>
      </c>
      <c r="G32" s="19">
        <f t="shared" si="4"/>
        <v>746.4479</v>
      </c>
      <c r="I32" s="19">
        <v>1.79</v>
      </c>
      <c r="J32" s="19">
        <v>0.28999999999999998</v>
      </c>
      <c r="K32" s="19">
        <f t="shared" si="1"/>
        <v>1094.7652</v>
      </c>
      <c r="M32" s="19">
        <v>2.2900000000000098</v>
      </c>
      <c r="N32" s="19">
        <v>0.28999999999999998</v>
      </c>
      <c r="O32" s="19">
        <f t="shared" si="2"/>
        <v>1486.8256000000001</v>
      </c>
      <c r="Q32" s="19">
        <v>2.7900000000000098</v>
      </c>
      <c r="R32" s="19">
        <v>0.28999999999999998</v>
      </c>
      <c r="S32" s="19">
        <f t="shared" si="3"/>
        <v>1902.1456000000001</v>
      </c>
    </row>
    <row r="33" spans="1:19">
      <c r="A33" s="19">
        <v>0.8</v>
      </c>
      <c r="B33" s="13"/>
      <c r="C33" s="19">
        <f t="shared" si="0"/>
        <v>442.99200000000002</v>
      </c>
      <c r="E33" s="13">
        <v>1.3</v>
      </c>
      <c r="F33" s="13">
        <v>0.3</v>
      </c>
      <c r="G33" s="19">
        <f t="shared" si="4"/>
        <v>753.09299999999996</v>
      </c>
      <c r="I33" s="19">
        <v>1.8</v>
      </c>
      <c r="J33" s="19">
        <v>0.3</v>
      </c>
      <c r="K33" s="19">
        <f t="shared" si="1"/>
        <v>1101.9639999999999</v>
      </c>
      <c r="M33" s="19">
        <v>2.30000000000001</v>
      </c>
      <c r="N33" s="19">
        <v>0.3</v>
      </c>
      <c r="O33" s="19">
        <f t="shared" si="2"/>
        <v>1495.1320000000001</v>
      </c>
      <c r="Q33" s="19">
        <v>2.80000000000001</v>
      </c>
      <c r="R33" s="19">
        <v>0.3</v>
      </c>
      <c r="S33" s="19">
        <f t="shared" si="3"/>
        <v>1910.452</v>
      </c>
    </row>
    <row r="34" spans="1:19">
      <c r="A34" s="19">
        <v>0.81</v>
      </c>
      <c r="B34" s="13"/>
      <c r="C34" s="19">
        <f t="shared" si="0"/>
        <v>448.52940000000001</v>
      </c>
      <c r="E34" s="13">
        <v>1.31</v>
      </c>
      <c r="F34" s="13">
        <v>0.31</v>
      </c>
      <c r="G34" s="19">
        <f t="shared" si="4"/>
        <v>759.73810000000003</v>
      </c>
      <c r="I34" s="19">
        <v>1.81</v>
      </c>
      <c r="J34" s="19">
        <v>0.31</v>
      </c>
      <c r="K34" s="19">
        <f t="shared" si="1"/>
        <v>1109.1628000000001</v>
      </c>
      <c r="M34" s="19">
        <v>2.3100000000000098</v>
      </c>
      <c r="N34" s="19">
        <v>0.31</v>
      </c>
      <c r="O34" s="19">
        <f t="shared" si="2"/>
        <v>1503.4384</v>
      </c>
      <c r="Q34" s="19">
        <v>2.8100000000000098</v>
      </c>
      <c r="R34" s="19">
        <v>0.31</v>
      </c>
      <c r="S34" s="19">
        <f t="shared" si="3"/>
        <v>1918.7583999999999</v>
      </c>
    </row>
    <row r="35" spans="1:19">
      <c r="A35" s="19">
        <v>0.82</v>
      </c>
      <c r="B35" s="13"/>
      <c r="C35" s="19">
        <f t="shared" si="0"/>
        <v>454.0668</v>
      </c>
      <c r="E35" s="13">
        <v>1.32</v>
      </c>
      <c r="F35" s="13">
        <v>0.32</v>
      </c>
      <c r="G35" s="19">
        <f t="shared" si="4"/>
        <v>766.38319999999999</v>
      </c>
      <c r="I35" s="19">
        <v>1.82</v>
      </c>
      <c r="J35" s="19">
        <v>0.32</v>
      </c>
      <c r="K35" s="19">
        <f t="shared" si="1"/>
        <v>1116.3616</v>
      </c>
      <c r="M35" s="19">
        <v>2.3200000000000101</v>
      </c>
      <c r="N35" s="19">
        <v>0.32</v>
      </c>
      <c r="O35" s="19">
        <f t="shared" si="2"/>
        <v>1511.7447999999999</v>
      </c>
      <c r="Q35" s="19">
        <v>2.8200000000000101</v>
      </c>
      <c r="R35" s="19">
        <v>0.32</v>
      </c>
      <c r="S35" s="19">
        <f t="shared" si="3"/>
        <v>1927.0648000000001</v>
      </c>
    </row>
    <row r="36" spans="1:19">
      <c r="A36" s="19">
        <v>0.83</v>
      </c>
      <c r="B36" s="13"/>
      <c r="C36" s="19">
        <f t="shared" si="0"/>
        <v>459.60419999999999</v>
      </c>
      <c r="E36" s="13">
        <v>1.33</v>
      </c>
      <c r="F36" s="13">
        <v>0.33</v>
      </c>
      <c r="G36" s="19">
        <f t="shared" si="4"/>
        <v>773.02830000000006</v>
      </c>
      <c r="I36" s="19">
        <v>1.83</v>
      </c>
      <c r="J36" s="19">
        <v>0.33</v>
      </c>
      <c r="K36" s="19">
        <f t="shared" si="1"/>
        <v>1123.5604000000001</v>
      </c>
      <c r="M36" s="19">
        <v>2.3300000000000098</v>
      </c>
      <c r="N36" s="19">
        <v>0.33</v>
      </c>
      <c r="O36" s="19">
        <f t="shared" si="2"/>
        <v>1520.0512000000001</v>
      </c>
      <c r="Q36" s="19">
        <v>2.8300000000000098</v>
      </c>
      <c r="R36" s="19">
        <v>0.33</v>
      </c>
      <c r="S36" s="19">
        <f t="shared" si="3"/>
        <v>1935.3712</v>
      </c>
    </row>
    <row r="37" spans="1:19">
      <c r="A37" s="19">
        <v>0.84</v>
      </c>
      <c r="B37" s="13"/>
      <c r="C37" s="19">
        <f t="shared" si="0"/>
        <v>465.14159999999998</v>
      </c>
      <c r="E37" s="13">
        <v>1.34</v>
      </c>
      <c r="F37" s="13">
        <v>0.34</v>
      </c>
      <c r="G37" s="19">
        <f t="shared" si="4"/>
        <v>779.67340000000002</v>
      </c>
      <c r="I37" s="19">
        <v>1.84</v>
      </c>
      <c r="J37" s="19">
        <v>0.34</v>
      </c>
      <c r="K37" s="19">
        <f t="shared" si="1"/>
        <v>1130.7592</v>
      </c>
      <c r="M37" s="19">
        <v>2.3400000000000101</v>
      </c>
      <c r="N37" s="19">
        <v>0.34</v>
      </c>
      <c r="O37" s="19">
        <f t="shared" si="2"/>
        <v>1528.3576</v>
      </c>
      <c r="Q37" s="19">
        <v>2.8400000000000101</v>
      </c>
      <c r="R37" s="19">
        <v>0.34</v>
      </c>
      <c r="S37" s="19">
        <f t="shared" si="3"/>
        <v>1943.6776</v>
      </c>
    </row>
    <row r="38" spans="1:19">
      <c r="A38" s="19">
        <v>0.85</v>
      </c>
      <c r="B38" s="13"/>
      <c r="C38" s="19">
        <f t="shared" si="0"/>
        <v>470.67899999999997</v>
      </c>
      <c r="E38" s="13">
        <v>1.35</v>
      </c>
      <c r="F38" s="13">
        <v>0.35</v>
      </c>
      <c r="G38" s="19">
        <f t="shared" si="4"/>
        <v>786.31849999999997</v>
      </c>
      <c r="I38" s="19">
        <v>1.85</v>
      </c>
      <c r="J38" s="19">
        <v>0.35</v>
      </c>
      <c r="K38" s="19">
        <f t="shared" si="1"/>
        <v>1137.9580000000001</v>
      </c>
      <c r="M38" s="19">
        <v>2.3500000000000099</v>
      </c>
      <c r="N38" s="19">
        <v>0.35</v>
      </c>
      <c r="O38" s="19">
        <f t="shared" si="2"/>
        <v>1536.664</v>
      </c>
      <c r="Q38" s="19">
        <v>2.8500000000000099</v>
      </c>
      <c r="R38" s="19">
        <v>0.35</v>
      </c>
      <c r="S38" s="19">
        <f t="shared" si="3"/>
        <v>1951.9839999999999</v>
      </c>
    </row>
    <row r="39" spans="1:19">
      <c r="A39" s="19">
        <v>0.86</v>
      </c>
      <c r="B39" s="13"/>
      <c r="C39" s="19">
        <f t="shared" si="0"/>
        <v>476.21640000000002</v>
      </c>
      <c r="E39" s="13">
        <v>1.36</v>
      </c>
      <c r="F39" s="13">
        <v>0.36</v>
      </c>
      <c r="G39" s="19">
        <f t="shared" si="4"/>
        <v>792.96360000000004</v>
      </c>
      <c r="I39" s="19">
        <v>1.86</v>
      </c>
      <c r="J39" s="19">
        <v>0.36</v>
      </c>
      <c r="K39" s="19">
        <f t="shared" si="1"/>
        <v>1145.1568</v>
      </c>
      <c r="M39" s="19">
        <v>2.3600000000000101</v>
      </c>
      <c r="N39" s="19">
        <v>0.36</v>
      </c>
      <c r="O39" s="19">
        <f t="shared" si="2"/>
        <v>1544.9704000000002</v>
      </c>
      <c r="Q39" s="19">
        <v>2.8600000000000101</v>
      </c>
      <c r="R39" s="19">
        <v>0.36</v>
      </c>
      <c r="S39" s="19">
        <f t="shared" si="3"/>
        <v>1960.2903999999999</v>
      </c>
    </row>
    <row r="40" spans="1:19">
      <c r="A40" s="19">
        <v>0.87</v>
      </c>
      <c r="B40" s="13"/>
      <c r="C40" s="19">
        <f t="shared" si="0"/>
        <v>481.75380000000001</v>
      </c>
      <c r="E40" s="13">
        <v>1.37</v>
      </c>
      <c r="F40" s="13">
        <v>0.37</v>
      </c>
      <c r="G40" s="19">
        <f t="shared" si="4"/>
        <v>799.6087</v>
      </c>
      <c r="I40" s="19">
        <v>1.87</v>
      </c>
      <c r="J40" s="19">
        <v>0.37</v>
      </c>
      <c r="K40" s="19">
        <f t="shared" si="1"/>
        <v>1152.3555999999999</v>
      </c>
      <c r="M40" s="19">
        <v>2.3700000000000099</v>
      </c>
      <c r="N40" s="19">
        <v>0.37</v>
      </c>
      <c r="O40" s="19">
        <f t="shared" si="2"/>
        <v>1553.2768000000001</v>
      </c>
      <c r="Q40" s="19">
        <v>2.8700000000000099</v>
      </c>
      <c r="R40" s="19">
        <v>0.37</v>
      </c>
      <c r="S40" s="19">
        <f t="shared" si="3"/>
        <v>1968.5968</v>
      </c>
    </row>
    <row r="41" spans="1:19">
      <c r="A41" s="19">
        <v>0.88</v>
      </c>
      <c r="B41" s="13"/>
      <c r="C41" s="19">
        <f t="shared" si="0"/>
        <v>487.2912</v>
      </c>
      <c r="E41" s="13">
        <v>1.38</v>
      </c>
      <c r="F41" s="13">
        <v>0.38</v>
      </c>
      <c r="G41" s="19">
        <f t="shared" si="4"/>
        <v>806.25379999999996</v>
      </c>
      <c r="I41" s="19">
        <v>1.88</v>
      </c>
      <c r="J41" s="19">
        <v>0.38</v>
      </c>
      <c r="K41" s="19">
        <f t="shared" si="1"/>
        <v>1159.5544</v>
      </c>
      <c r="M41" s="19">
        <v>2.3800000000000101</v>
      </c>
      <c r="N41" s="19">
        <v>0.38</v>
      </c>
      <c r="O41" s="19">
        <f t="shared" si="2"/>
        <v>1561.5832</v>
      </c>
      <c r="Q41" s="19">
        <v>2.8800000000000101</v>
      </c>
      <c r="R41" s="19">
        <v>0.38</v>
      </c>
      <c r="S41" s="19">
        <f t="shared" si="3"/>
        <v>1976.9032</v>
      </c>
    </row>
    <row r="42" spans="1:19">
      <c r="A42" s="19">
        <v>0.89</v>
      </c>
      <c r="B42" s="13"/>
      <c r="C42" s="19">
        <f t="shared" si="0"/>
        <v>492.82859999999999</v>
      </c>
      <c r="E42" s="13">
        <v>1.39</v>
      </c>
      <c r="F42" s="13">
        <v>0.39</v>
      </c>
      <c r="G42" s="19">
        <f t="shared" si="4"/>
        <v>812.89890000000003</v>
      </c>
      <c r="I42" s="19">
        <v>1.89</v>
      </c>
      <c r="J42" s="19">
        <v>0.39</v>
      </c>
      <c r="K42" s="19">
        <f t="shared" si="1"/>
        <v>1166.7532000000001</v>
      </c>
      <c r="M42" s="19">
        <v>2.3900000000000099</v>
      </c>
      <c r="N42" s="19">
        <v>0.39</v>
      </c>
      <c r="O42" s="19">
        <f t="shared" si="2"/>
        <v>1569.8896</v>
      </c>
      <c r="Q42" s="19">
        <v>2.8900000000000099</v>
      </c>
      <c r="R42" s="19">
        <v>0.39</v>
      </c>
      <c r="S42" s="19">
        <f t="shared" si="3"/>
        <v>1985.2096000000001</v>
      </c>
    </row>
    <row r="43" spans="1:19">
      <c r="A43" s="19">
        <v>0.9</v>
      </c>
      <c r="B43" s="13"/>
      <c r="C43" s="19">
        <f t="shared" si="0"/>
        <v>498.36600000000004</v>
      </c>
      <c r="E43" s="13">
        <v>1.4</v>
      </c>
      <c r="F43" s="13">
        <v>0.4</v>
      </c>
      <c r="G43" s="19">
        <f t="shared" si="4"/>
        <v>819.5440000000001</v>
      </c>
      <c r="I43" s="19">
        <v>1.9</v>
      </c>
      <c r="J43" s="19">
        <v>0.4</v>
      </c>
      <c r="K43" s="19">
        <f t="shared" si="1"/>
        <v>1173.952</v>
      </c>
      <c r="M43" s="19">
        <v>2.4000000000000101</v>
      </c>
      <c r="N43" s="19">
        <v>0.4</v>
      </c>
      <c r="O43" s="19">
        <f t="shared" si="2"/>
        <v>1578.1960000000001</v>
      </c>
      <c r="Q43" s="19">
        <v>2.9000000000000101</v>
      </c>
      <c r="R43" s="19">
        <v>0.4</v>
      </c>
      <c r="S43" s="19">
        <f t="shared" si="3"/>
        <v>1993.5160000000001</v>
      </c>
    </row>
    <row r="44" spans="1:19">
      <c r="A44" s="19">
        <v>0.91</v>
      </c>
      <c r="B44" s="13"/>
      <c r="C44" s="19">
        <f t="shared" si="0"/>
        <v>503.90340000000003</v>
      </c>
      <c r="E44" s="13">
        <v>1.41</v>
      </c>
      <c r="F44" s="13">
        <v>0.41</v>
      </c>
      <c r="G44" s="19">
        <f t="shared" si="4"/>
        <v>826.18910000000005</v>
      </c>
      <c r="I44" s="19">
        <v>1.91</v>
      </c>
      <c r="J44" s="19">
        <v>0.41</v>
      </c>
      <c r="K44" s="19">
        <f t="shared" si="1"/>
        <v>1181.1507999999999</v>
      </c>
      <c r="M44" s="19">
        <v>2.4100000000000099</v>
      </c>
      <c r="N44" s="19">
        <v>0.41</v>
      </c>
      <c r="O44" s="19">
        <f t="shared" si="2"/>
        <v>1586.5024000000001</v>
      </c>
      <c r="Q44" s="19">
        <v>2.9100000000000099</v>
      </c>
      <c r="R44" s="19">
        <v>0.41</v>
      </c>
      <c r="S44" s="19">
        <f t="shared" si="3"/>
        <v>2001.8224</v>
      </c>
    </row>
    <row r="45" spans="1:19">
      <c r="A45" s="19">
        <v>0.92</v>
      </c>
      <c r="B45" s="13"/>
      <c r="C45" s="19">
        <f t="shared" si="0"/>
        <v>509.44080000000002</v>
      </c>
      <c r="E45" s="13">
        <v>1.42</v>
      </c>
      <c r="F45" s="13">
        <v>0.42</v>
      </c>
      <c r="G45" s="19">
        <f t="shared" si="4"/>
        <v>832.83420000000001</v>
      </c>
      <c r="I45" s="19">
        <v>1.92</v>
      </c>
      <c r="J45" s="19">
        <v>0.42</v>
      </c>
      <c r="K45" s="19">
        <f t="shared" si="1"/>
        <v>1188.3496</v>
      </c>
      <c r="M45" s="19">
        <v>2.4200000000000101</v>
      </c>
      <c r="N45" s="19">
        <v>0.42</v>
      </c>
      <c r="O45" s="19">
        <f t="shared" si="2"/>
        <v>1594.8088</v>
      </c>
      <c r="Q45" s="19">
        <v>2.9200000000000101</v>
      </c>
      <c r="R45" s="19">
        <v>0.42</v>
      </c>
      <c r="S45" s="19">
        <f t="shared" si="3"/>
        <v>2010.1288</v>
      </c>
    </row>
    <row r="46" spans="1:19">
      <c r="A46" s="19">
        <v>0.93</v>
      </c>
      <c r="B46" s="13"/>
      <c r="C46" s="19">
        <f t="shared" si="0"/>
        <v>514.97820000000002</v>
      </c>
      <c r="E46" s="13">
        <v>1.43</v>
      </c>
      <c r="F46" s="13">
        <v>0.43</v>
      </c>
      <c r="G46" s="19">
        <f t="shared" si="4"/>
        <v>839.47929999999997</v>
      </c>
      <c r="I46" s="19">
        <v>1.93</v>
      </c>
      <c r="J46" s="19">
        <v>0.43</v>
      </c>
      <c r="K46" s="19">
        <f t="shared" si="1"/>
        <v>1195.5484000000001</v>
      </c>
      <c r="M46" s="19">
        <v>2.4300000000000099</v>
      </c>
      <c r="N46" s="19">
        <v>0.43</v>
      </c>
      <c r="O46" s="19">
        <f t="shared" si="2"/>
        <v>1603.1152</v>
      </c>
      <c r="Q46" s="19">
        <v>2.9300000000000099</v>
      </c>
      <c r="R46" s="19">
        <v>0.43</v>
      </c>
      <c r="S46" s="19">
        <f t="shared" si="3"/>
        <v>2018.4351999999999</v>
      </c>
    </row>
    <row r="47" spans="1:19">
      <c r="A47" s="19">
        <v>0.94</v>
      </c>
      <c r="B47" s="13"/>
      <c r="C47" s="19">
        <f t="shared" si="0"/>
        <v>520.51559999999995</v>
      </c>
      <c r="E47" s="13">
        <v>1.44</v>
      </c>
      <c r="F47" s="13">
        <v>0.44</v>
      </c>
      <c r="G47" s="19">
        <f t="shared" si="4"/>
        <v>846.12439999999992</v>
      </c>
      <c r="I47" s="19">
        <v>1.94</v>
      </c>
      <c r="J47" s="19">
        <v>0.44</v>
      </c>
      <c r="K47" s="19">
        <f t="shared" si="1"/>
        <v>1202.7472</v>
      </c>
      <c r="M47" s="19">
        <v>2.4400000000000102</v>
      </c>
      <c r="N47" s="19">
        <v>0.44</v>
      </c>
      <c r="O47" s="19">
        <f t="shared" si="2"/>
        <v>1611.4216000000001</v>
      </c>
      <c r="Q47" s="19">
        <v>2.9400000000000102</v>
      </c>
      <c r="R47" s="19">
        <v>0.44</v>
      </c>
      <c r="S47" s="19">
        <f t="shared" si="3"/>
        <v>2026.7416000000001</v>
      </c>
    </row>
    <row r="48" spans="1:19">
      <c r="A48" s="19">
        <v>0.95</v>
      </c>
      <c r="B48" s="13"/>
      <c r="C48" s="19">
        <f t="shared" si="0"/>
        <v>526.053</v>
      </c>
      <c r="E48" s="13">
        <v>1.45</v>
      </c>
      <c r="F48" s="13">
        <v>0.45</v>
      </c>
      <c r="G48" s="19">
        <f t="shared" si="4"/>
        <v>852.76949999999999</v>
      </c>
      <c r="I48" s="19">
        <v>1.95</v>
      </c>
      <c r="J48" s="19">
        <v>0.45</v>
      </c>
      <c r="K48" s="19">
        <f t="shared" si="1"/>
        <v>1209.9459999999999</v>
      </c>
      <c r="M48" s="19">
        <v>2.4500000000000099</v>
      </c>
      <c r="N48" s="19">
        <v>0.45</v>
      </c>
      <c r="O48" s="19">
        <f t="shared" si="2"/>
        <v>1619.7280000000001</v>
      </c>
      <c r="Q48" s="19">
        <v>2.9500000000000099</v>
      </c>
      <c r="R48" s="19">
        <v>0.45</v>
      </c>
      <c r="S48" s="19">
        <f t="shared" si="3"/>
        <v>2035.048</v>
      </c>
    </row>
    <row r="49" spans="1:19">
      <c r="A49" s="19">
        <v>0.96</v>
      </c>
      <c r="B49" s="13"/>
      <c r="C49" s="19">
        <f t="shared" si="0"/>
        <v>531.59040000000005</v>
      </c>
      <c r="E49" s="13">
        <v>1.46</v>
      </c>
      <c r="F49" s="13">
        <v>0.46</v>
      </c>
      <c r="G49" s="19">
        <f t="shared" si="4"/>
        <v>859.41460000000006</v>
      </c>
      <c r="I49" s="19">
        <v>1.96</v>
      </c>
      <c r="J49" s="19">
        <v>0.46</v>
      </c>
      <c r="K49" s="19">
        <f t="shared" si="1"/>
        <v>1217.1448</v>
      </c>
      <c r="M49" s="19">
        <v>2.4600000000000102</v>
      </c>
      <c r="N49" s="19">
        <v>0.46</v>
      </c>
      <c r="O49" s="19">
        <f t="shared" si="2"/>
        <v>1628.0344</v>
      </c>
      <c r="Q49" s="19">
        <v>2.9600000000000102</v>
      </c>
      <c r="R49" s="19">
        <v>0.46</v>
      </c>
      <c r="S49" s="19">
        <f t="shared" si="3"/>
        <v>2043.3543999999999</v>
      </c>
    </row>
    <row r="50" spans="1:19">
      <c r="A50" s="19">
        <v>0.97</v>
      </c>
      <c r="B50" s="13"/>
      <c r="C50" s="19">
        <f t="shared" si="0"/>
        <v>537.12779999999998</v>
      </c>
      <c r="E50" s="13">
        <v>1.47</v>
      </c>
      <c r="F50" s="13">
        <v>0.47</v>
      </c>
      <c r="G50" s="19">
        <f t="shared" si="4"/>
        <v>866.05970000000002</v>
      </c>
      <c r="I50" s="19">
        <v>1.97</v>
      </c>
      <c r="J50" s="19">
        <v>0.47</v>
      </c>
      <c r="K50" s="19">
        <f t="shared" si="1"/>
        <v>1224.3435999999999</v>
      </c>
      <c r="M50" s="19">
        <v>2.47000000000001</v>
      </c>
      <c r="N50" s="19">
        <v>0.47</v>
      </c>
      <c r="O50" s="19">
        <f t="shared" si="2"/>
        <v>1636.3407999999999</v>
      </c>
      <c r="Q50" s="19">
        <v>2.97000000000001</v>
      </c>
      <c r="R50" s="19">
        <v>0.47</v>
      </c>
      <c r="S50" s="19">
        <f t="shared" si="3"/>
        <v>2051.6608000000001</v>
      </c>
    </row>
    <row r="51" spans="1:19">
      <c r="A51" s="19">
        <v>0.98</v>
      </c>
      <c r="B51" s="13"/>
      <c r="C51" s="19">
        <f t="shared" si="0"/>
        <v>542.66520000000003</v>
      </c>
      <c r="E51" s="13">
        <v>1.48</v>
      </c>
      <c r="F51" s="13">
        <v>0.48</v>
      </c>
      <c r="G51" s="19">
        <f t="shared" si="4"/>
        <v>872.70479999999998</v>
      </c>
      <c r="I51" s="19">
        <v>1.98</v>
      </c>
      <c r="J51" s="19">
        <v>0.48</v>
      </c>
      <c r="K51" s="19">
        <f t="shared" si="1"/>
        <v>1231.5424</v>
      </c>
      <c r="M51" s="19">
        <v>2.4800000000000102</v>
      </c>
      <c r="N51" s="19">
        <v>0.48</v>
      </c>
      <c r="O51" s="19">
        <f t="shared" si="2"/>
        <v>1644.6472000000001</v>
      </c>
      <c r="Q51" s="19">
        <v>2.9800000000000102</v>
      </c>
      <c r="R51" s="19">
        <v>0.48</v>
      </c>
      <c r="S51" s="19">
        <f t="shared" si="3"/>
        <v>2059.9672</v>
      </c>
    </row>
    <row r="52" spans="1:19">
      <c r="A52" s="19">
        <v>0.99</v>
      </c>
      <c r="B52" s="13"/>
      <c r="C52" s="19">
        <f t="shared" si="0"/>
        <v>548.20259999999996</v>
      </c>
      <c r="E52" s="13">
        <v>1.49</v>
      </c>
      <c r="F52" s="13">
        <v>0.49</v>
      </c>
      <c r="G52" s="19">
        <f t="shared" si="4"/>
        <v>879.34989999999993</v>
      </c>
      <c r="I52" s="19">
        <v>1.99</v>
      </c>
      <c r="J52" s="19">
        <v>0.49</v>
      </c>
      <c r="K52" s="19">
        <f t="shared" si="1"/>
        <v>1238.7411999999999</v>
      </c>
      <c r="M52" s="19">
        <v>2.49000000000001</v>
      </c>
      <c r="N52" s="19">
        <v>0.49</v>
      </c>
      <c r="O52" s="19">
        <f t="shared" si="2"/>
        <v>1652.9536000000001</v>
      </c>
      <c r="Q52" s="19">
        <v>2.99000000000001</v>
      </c>
      <c r="R52" s="19">
        <v>0.49</v>
      </c>
      <c r="S52" s="19">
        <f t="shared" si="3"/>
        <v>2068.2736</v>
      </c>
    </row>
    <row r="53" spans="1:19">
      <c r="A53" s="19">
        <v>1</v>
      </c>
      <c r="B53" s="13"/>
      <c r="C53" s="19">
        <f t="shared" si="0"/>
        <v>553.74</v>
      </c>
      <c r="E53" s="13">
        <v>1.5</v>
      </c>
      <c r="F53" s="13">
        <v>0.5</v>
      </c>
      <c r="G53" s="19">
        <f t="shared" si="4"/>
        <v>885.995</v>
      </c>
      <c r="I53" s="13">
        <v>2</v>
      </c>
      <c r="J53" s="19">
        <v>0.5</v>
      </c>
      <c r="K53" s="19">
        <f t="shared" si="1"/>
        <v>1245.94</v>
      </c>
      <c r="M53" s="19">
        <v>2.5000000000000102</v>
      </c>
      <c r="N53" s="19">
        <v>0.5</v>
      </c>
      <c r="O53" s="19">
        <f t="shared" si="2"/>
        <v>1661.26</v>
      </c>
      <c r="Q53" s="19">
        <v>3.0000000000000102</v>
      </c>
      <c r="R53" s="19">
        <v>0.5</v>
      </c>
      <c r="S53" s="19">
        <f t="shared" si="3"/>
        <v>2076.58</v>
      </c>
    </row>
  </sheetData>
  <mergeCells count="1">
    <mergeCell ref="E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Расчет зарплаты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User</cp:lastModifiedBy>
  <dcterms:created xsi:type="dcterms:W3CDTF">2012-08-02T04:03:21Z</dcterms:created>
  <dcterms:modified xsi:type="dcterms:W3CDTF">2012-08-06T18:00:43Z</dcterms:modified>
</cp:coreProperties>
</file>