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" yWindow="15" windowWidth="9945" windowHeight="11640"/>
  </bookViews>
  <sheets>
    <sheet name="ПКЗ май 2012" sheetId="4" r:id="rId1"/>
  </sheets>
  <definedNames>
    <definedName name="_xlnm._FilterDatabase" localSheetId="0" hidden="1">'ПКЗ май 2012'!$A$4:$T$18</definedName>
    <definedName name="_xlnm.Print_Area" localSheetId="0">'ПКЗ май 2012'!$B$1:$Q$26</definedName>
  </definedNames>
  <calcPr calcId="145621"/>
</workbook>
</file>

<file path=xl/calcChain.xml><?xml version="1.0" encoding="utf-8"?>
<calcChain xmlns="http://schemas.openxmlformats.org/spreadsheetml/2006/main">
  <c r="K23" i="4" l="1"/>
  <c r="K27" i="4"/>
  <c r="A5" i="4" l="1"/>
  <c r="A6" i="4" s="1"/>
  <c r="A7" i="4" s="1"/>
  <c r="A8" i="4" s="1"/>
  <c r="A9" i="4" s="1"/>
  <c r="A10" i="4" s="1"/>
  <c r="A11" i="4" s="1"/>
  <c r="A12" i="4" s="1"/>
  <c r="A13" i="4" l="1"/>
  <c r="A14" i="4" s="1"/>
  <c r="A15" i="4" s="1"/>
  <c r="A16" i="4" s="1"/>
  <c r="A17" i="4" s="1"/>
  <c r="K22" i="4"/>
  <c r="K24" i="4"/>
  <c r="M18" i="4"/>
</calcChain>
</file>

<file path=xl/sharedStrings.xml><?xml version="1.0" encoding="utf-8"?>
<sst xmlns="http://schemas.openxmlformats.org/spreadsheetml/2006/main" count="104" uniqueCount="49">
  <si>
    <t>Ведомость рельсов ПКЗ</t>
  </si>
  <si>
    <t>ПЧ</t>
  </si>
  <si>
    <t>Перегон</t>
  </si>
  <si>
    <t>Путь</t>
  </si>
  <si>
    <t>Км</t>
  </si>
  <si>
    <t>Пк</t>
  </si>
  <si>
    <t>Завод</t>
  </si>
  <si>
    <t>№ плавки</t>
  </si>
  <si>
    <t>Длина</t>
  </si>
  <si>
    <t>Бок. износ</t>
  </si>
  <si>
    <t>Верт. износ</t>
  </si>
  <si>
    <t>Дефектоскоп</t>
  </si>
  <si>
    <t>ЭVН40538</t>
  </si>
  <si>
    <t>Вихоревка-Моргудон</t>
  </si>
  <si>
    <t>728М</t>
  </si>
  <si>
    <t>Итого ПЧ-17</t>
  </si>
  <si>
    <t>К</t>
  </si>
  <si>
    <t>Пропущенный ТОННАЖ</t>
  </si>
  <si>
    <t>Дата последней проверки</t>
  </si>
  <si>
    <t xml:space="preserve">для нахождения похожей плавки ввести </t>
  </si>
  <si>
    <t>месяц</t>
  </si>
  <si>
    <t>год</t>
  </si>
  <si>
    <t>Тип рельса</t>
  </si>
  <si>
    <t>Р65</t>
  </si>
  <si>
    <t>снять фаски</t>
  </si>
  <si>
    <t>ПХ295412</t>
  </si>
  <si>
    <t>РДМ-2 №703</t>
  </si>
  <si>
    <t>П103А</t>
  </si>
  <si>
    <t>П757Р</t>
  </si>
  <si>
    <t>РДМ-2 №1875</t>
  </si>
  <si>
    <t>гл</t>
  </si>
  <si>
    <t>АДС-02 №130206</t>
  </si>
  <si>
    <t>ЭVН26786</t>
  </si>
  <si>
    <t>П2990А19</t>
  </si>
  <si>
    <t>Р1724</t>
  </si>
  <si>
    <t>ЭVН22827</t>
  </si>
  <si>
    <t>обточить торец</t>
  </si>
  <si>
    <t>Моргудон-Багульная</t>
  </si>
  <si>
    <t>Багульная-Братск1</t>
  </si>
  <si>
    <t>Н.Братск-Тепловая</t>
  </si>
  <si>
    <t>Братск1-Н.Братск</t>
  </si>
  <si>
    <t xml:space="preserve"> акты есть</t>
  </si>
  <si>
    <t>кр</t>
  </si>
  <si>
    <t>замечание</t>
  </si>
  <si>
    <t>актов нет</t>
  </si>
  <si>
    <t>уложен в путь</t>
  </si>
  <si>
    <t>одинаковая плавка</t>
  </si>
  <si>
    <t>ЭБ265</t>
  </si>
  <si>
    <t>п103А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</si>
</sst>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color rgb="FF000000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9"/>
      <color rgb="FF000099"/>
      <name val="MS Reference Sans Serif"/>
      <family val="2"/>
      <charset val="204"/>
    </font>
    <font>
      <sz val="9"/>
      <color rgb="FFFF0000"/>
      <name val="MS Reference Sans Serif"/>
      <family val="2"/>
      <charset val="204"/>
    </font>
    <font>
      <sz val="14"/>
      <color rgb="FF000099"/>
      <name val="MS Reference Sans Serif"/>
      <family val="2"/>
      <charset val="204"/>
    </font>
    <font>
      <sz val="9"/>
      <color rgb="FFFF0000"/>
      <name val="GOST type B"/>
      <family val="2"/>
    </font>
    <font>
      <sz val="9"/>
      <name val="GOST type B"/>
      <family val="2"/>
    </font>
    <font>
      <b/>
      <sz val="12"/>
      <name val="GOST type B"/>
      <family val="2"/>
    </font>
    <font>
      <b/>
      <sz val="12"/>
      <color rgb="FFFF0000"/>
      <name val="GOST type B"/>
      <family val="2"/>
    </font>
    <font>
      <sz val="12"/>
      <name val="GOST type B"/>
      <family val="2"/>
    </font>
    <font>
      <sz val="14"/>
      <name val="GOST type B"/>
      <family val="2"/>
    </font>
    <font>
      <b/>
      <sz val="14"/>
      <name val="GOST type B"/>
      <family val="2"/>
    </font>
    <font>
      <b/>
      <sz val="11"/>
      <name val="GOST type B"/>
      <family val="2"/>
    </font>
    <font>
      <sz val="11"/>
      <name val="GOST type B"/>
      <family val="2"/>
    </font>
    <font>
      <sz val="11"/>
      <color rgb="FF000099"/>
      <name val="MS Reference Sans Serif"/>
      <family val="2"/>
      <charset val="204"/>
    </font>
    <font>
      <sz val="11"/>
      <color rgb="FFFF0000"/>
      <name val="GOST type B"/>
      <family val="2"/>
    </font>
    <font>
      <b/>
      <sz val="14"/>
      <color rgb="FF0000FF"/>
      <name val="GOST type B"/>
      <family val="2"/>
    </font>
    <font>
      <b/>
      <sz val="11"/>
      <color rgb="FF0000FF"/>
      <name val="GOST type B"/>
      <family val="2"/>
    </font>
    <font>
      <b/>
      <sz val="9"/>
      <color rgb="FF0000FF"/>
      <name val="GOST type B"/>
      <family val="2"/>
    </font>
    <font>
      <b/>
      <sz val="12"/>
      <color rgb="FFFF0000"/>
      <name val="GOST type B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A9A9A9"/>
      </left>
      <right style="thin">
        <color rgb="FFA9A9A9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/>
      <diagonal/>
    </border>
    <border>
      <left style="thin">
        <color rgb="FFA9A9A9"/>
      </left>
      <right style="thin">
        <color rgb="FFA9A9A9"/>
      </right>
      <top style="medium">
        <color indexed="64"/>
      </top>
      <bottom/>
      <diagonal/>
    </border>
    <border>
      <left style="thin">
        <color rgb="FFA9A9A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9A9A9"/>
      </right>
      <top/>
      <bottom/>
      <diagonal/>
    </border>
    <border>
      <left style="thin">
        <color rgb="FFA9A9A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A9A9A9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A9A9A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8"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17" xfId="0" applyFont="1" applyBorder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1" fontId="29" fillId="0" borderId="11" xfId="0" applyNumberFormat="1" applyFont="1" applyFill="1" applyBorder="1" applyAlignment="1">
      <alignment horizontal="right" wrapText="1"/>
    </xf>
    <xf numFmtId="0" fontId="29" fillId="0" borderId="11" xfId="0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left" wrapText="1"/>
    </xf>
    <xf numFmtId="0" fontId="28" fillId="33" borderId="16" xfId="0" applyFont="1" applyFill="1" applyBorder="1" applyAlignment="1">
      <alignment horizontal="center" vertical="center" wrapText="1"/>
    </xf>
    <xf numFmtId="2" fontId="29" fillId="0" borderId="11" xfId="0" applyNumberFormat="1" applyFont="1" applyFill="1" applyBorder="1" applyAlignment="1">
      <alignment horizontal="center" wrapText="1"/>
    </xf>
    <xf numFmtId="14" fontId="29" fillId="0" borderId="11" xfId="0" applyNumberFormat="1" applyFont="1" applyFill="1" applyBorder="1" applyAlignment="1">
      <alignment horizont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wrapText="1"/>
    </xf>
    <xf numFmtId="0" fontId="31" fillId="0" borderId="11" xfId="0" applyFont="1" applyFill="1" applyBorder="1" applyAlignment="1">
      <alignment horizontal="center" wrapText="1"/>
    </xf>
    <xf numFmtId="0" fontId="31" fillId="0" borderId="11" xfId="0" applyFont="1" applyFill="1" applyBorder="1" applyAlignment="1">
      <alignment horizontal="center" vertical="center" wrapText="1"/>
    </xf>
    <xf numFmtId="1" fontId="31" fillId="0" borderId="11" xfId="0" applyNumberFormat="1" applyFont="1" applyFill="1" applyBorder="1" applyAlignment="1">
      <alignment horizontal="right" wrapText="1"/>
    </xf>
    <xf numFmtId="0" fontId="31" fillId="0" borderId="11" xfId="0" applyFont="1" applyFill="1" applyBorder="1" applyAlignment="1">
      <alignment horizontal="left" wrapText="1"/>
    </xf>
    <xf numFmtId="2" fontId="31" fillId="0" borderId="11" xfId="0" applyNumberFormat="1" applyFont="1" applyFill="1" applyBorder="1" applyAlignment="1">
      <alignment horizontal="center" wrapText="1"/>
    </xf>
    <xf numFmtId="14" fontId="31" fillId="0" borderId="11" xfId="0" applyNumberFormat="1" applyFont="1" applyFill="1" applyBorder="1" applyAlignment="1">
      <alignment horizontal="center" wrapText="1"/>
    </xf>
    <xf numFmtId="0" fontId="31" fillId="35" borderId="11" xfId="0" applyFont="1" applyFill="1" applyBorder="1" applyAlignment="1">
      <alignment horizontal="center" vertical="center" wrapText="1"/>
    </xf>
    <xf numFmtId="0" fontId="31" fillId="35" borderId="11" xfId="0" applyFont="1" applyFill="1" applyBorder="1" applyAlignment="1">
      <alignment horizontal="center" wrapText="1"/>
    </xf>
    <xf numFmtId="1" fontId="31" fillId="35" borderId="11" xfId="0" applyNumberFormat="1" applyFont="1" applyFill="1" applyBorder="1" applyAlignment="1">
      <alignment horizontal="right" wrapText="1"/>
    </xf>
    <xf numFmtId="0" fontId="31" fillId="35" borderId="11" xfId="0" applyFont="1" applyFill="1" applyBorder="1" applyAlignment="1">
      <alignment horizontal="left" wrapText="1"/>
    </xf>
    <xf numFmtId="2" fontId="31" fillId="35" borderId="11" xfId="0" applyNumberFormat="1" applyFont="1" applyFill="1" applyBorder="1" applyAlignment="1">
      <alignment horizontal="center" wrapText="1"/>
    </xf>
    <xf numFmtId="14" fontId="31" fillId="35" borderId="11" xfId="0" applyNumberFormat="1" applyFont="1" applyFill="1" applyBorder="1" applyAlignment="1">
      <alignment horizontal="center" wrapText="1"/>
    </xf>
    <xf numFmtId="0" fontId="29" fillId="35" borderId="11" xfId="0" applyFont="1" applyFill="1" applyBorder="1" applyAlignment="1">
      <alignment horizontal="center" vertical="center" wrapText="1"/>
    </xf>
    <xf numFmtId="0" fontId="29" fillId="35" borderId="11" xfId="0" applyFont="1" applyFill="1" applyBorder="1" applyAlignment="1">
      <alignment horizontal="center" wrapText="1"/>
    </xf>
    <xf numFmtId="1" fontId="29" fillId="35" borderId="11" xfId="0" applyNumberFormat="1" applyFont="1" applyFill="1" applyBorder="1" applyAlignment="1">
      <alignment horizontal="right" wrapText="1"/>
    </xf>
    <xf numFmtId="0" fontId="29" fillId="35" borderId="11" xfId="0" applyFont="1" applyFill="1" applyBorder="1" applyAlignment="1">
      <alignment horizontal="left" wrapText="1"/>
    </xf>
    <xf numFmtId="2" fontId="29" fillId="35" borderId="11" xfId="0" applyNumberFormat="1" applyFont="1" applyFill="1" applyBorder="1" applyAlignment="1">
      <alignment horizontal="center" wrapText="1"/>
    </xf>
    <xf numFmtId="14" fontId="29" fillId="35" borderId="11" xfId="0" applyNumberFormat="1" applyFont="1" applyFill="1" applyBorder="1" applyAlignment="1">
      <alignment horizontal="center" wrapText="1"/>
    </xf>
    <xf numFmtId="0" fontId="29" fillId="35" borderId="11" xfId="0" applyFont="1" applyFill="1" applyBorder="1" applyAlignment="1">
      <alignment wrapText="1"/>
    </xf>
    <xf numFmtId="49" fontId="29" fillId="0" borderId="11" xfId="0" applyNumberFormat="1" applyFont="1" applyFill="1" applyBorder="1" applyAlignment="1">
      <alignment horizontal="center" wrapText="1"/>
    </xf>
    <xf numFmtId="49" fontId="31" fillId="0" borderId="11" xfId="0" applyNumberFormat="1" applyFont="1" applyFill="1" applyBorder="1" applyAlignment="1">
      <alignment horizontal="center" wrapText="1"/>
    </xf>
    <xf numFmtId="49" fontId="31" fillId="35" borderId="11" xfId="0" applyNumberFormat="1" applyFont="1" applyFill="1" applyBorder="1" applyAlignment="1">
      <alignment horizontal="center" wrapText="1"/>
    </xf>
    <xf numFmtId="49" fontId="29" fillId="35" borderId="11" xfId="0" applyNumberFormat="1" applyFont="1" applyFill="1" applyBorder="1" applyAlignment="1">
      <alignment horizontal="center" wrapText="1"/>
    </xf>
    <xf numFmtId="0" fontId="18" fillId="0" borderId="29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 wrapText="1"/>
    </xf>
    <xf numFmtId="0" fontId="31" fillId="0" borderId="12" xfId="0" applyFont="1" applyFill="1" applyBorder="1" applyAlignment="1">
      <alignment horizontal="center" wrapText="1"/>
    </xf>
    <xf numFmtId="0" fontId="31" fillId="35" borderId="12" xfId="0" applyFont="1" applyFill="1" applyBorder="1" applyAlignment="1">
      <alignment horizontal="center" wrapText="1"/>
    </xf>
    <xf numFmtId="0" fontId="29" fillId="35" borderId="12" xfId="0" applyFont="1" applyFill="1" applyBorder="1" applyAlignment="1">
      <alignment horizontal="center" wrapText="1"/>
    </xf>
    <xf numFmtId="0" fontId="29" fillId="0" borderId="30" xfId="0" applyFont="1" applyBorder="1" applyAlignment="1">
      <alignment horizontal="center" vertical="center"/>
    </xf>
    <xf numFmtId="0" fontId="22" fillId="0" borderId="30" xfId="0" applyFont="1" applyFill="1" applyBorder="1"/>
    <xf numFmtId="0" fontId="21" fillId="0" borderId="30" xfId="0" applyFont="1" applyFill="1" applyBorder="1"/>
    <xf numFmtId="0" fontId="22" fillId="0" borderId="0" xfId="0" applyFont="1" applyBorder="1"/>
    <xf numFmtId="0" fontId="22" fillId="33" borderId="32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23" fillId="36" borderId="20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 wrapText="1"/>
    </xf>
    <xf numFmtId="2" fontId="29" fillId="33" borderId="15" xfId="0" applyNumberFormat="1" applyFont="1" applyFill="1" applyBorder="1" applyAlignment="1">
      <alignment horizontal="center" vertical="center" wrapText="1"/>
    </xf>
    <xf numFmtId="0" fontId="29" fillId="33" borderId="16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8" fillId="0" borderId="33" xfId="0" applyFont="1" applyBorder="1"/>
    <xf numFmtId="0" fontId="23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 vertical="center"/>
    </xf>
    <xf numFmtId="0" fontId="22" fillId="37" borderId="2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3" fillId="38" borderId="32" xfId="0" applyFont="1" applyFill="1" applyBorder="1" applyAlignment="1">
      <alignment horizontal="center" vertical="center"/>
    </xf>
    <xf numFmtId="0" fontId="22" fillId="0" borderId="35" xfId="0" applyFont="1" applyBorder="1"/>
    <xf numFmtId="0" fontId="22" fillId="0" borderId="36" xfId="0" applyFont="1" applyBorder="1"/>
    <xf numFmtId="0" fontId="25" fillId="0" borderId="34" xfId="0" applyFont="1" applyBorder="1"/>
    <xf numFmtId="0" fontId="22" fillId="0" borderId="33" xfId="0" applyFont="1" applyBorder="1"/>
    <xf numFmtId="0" fontId="22" fillId="0" borderId="37" xfId="0" applyFont="1" applyBorder="1"/>
    <xf numFmtId="0" fontId="22" fillId="0" borderId="38" xfId="0" applyFont="1" applyBorder="1"/>
    <xf numFmtId="0" fontId="27" fillId="0" borderId="20" xfId="0" applyFont="1" applyBorder="1" applyAlignment="1">
      <alignment horizontal="center" vertical="center"/>
    </xf>
    <xf numFmtId="49" fontId="27" fillId="34" borderId="18" xfId="0" applyNumberFormat="1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textRotation="90" wrapText="1"/>
    </xf>
    <xf numFmtId="0" fontId="28" fillId="0" borderId="10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 vertical="center" textRotation="90" wrapText="1"/>
    </xf>
    <xf numFmtId="0" fontId="28" fillId="0" borderId="22" xfId="0" applyFont="1" applyFill="1" applyBorder="1" applyAlignment="1">
      <alignment horizontal="center" vertical="center" textRotation="90" wrapText="1"/>
    </xf>
    <xf numFmtId="0" fontId="28" fillId="0" borderId="10" xfId="0" applyFont="1" applyFill="1" applyBorder="1" applyAlignment="1">
      <alignment horizontal="center" vertical="center" textRotation="90" wrapText="1"/>
    </xf>
    <xf numFmtId="0" fontId="28" fillId="0" borderId="19" xfId="0" applyFont="1" applyFill="1" applyBorder="1" applyAlignment="1">
      <alignment horizontal="center" vertical="center" textRotation="90" wrapText="1"/>
    </xf>
    <xf numFmtId="0" fontId="23" fillId="0" borderId="3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/>
    </xf>
    <xf numFmtId="0" fontId="35" fillId="0" borderId="34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ill>
        <patternFill patternType="solid">
          <fgColor rgb="FFFF0000"/>
          <bgColor rgb="FF00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FFCC99"/>
      <color rgb="FFFF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18</xdr:row>
      <xdr:rowOff>95249</xdr:rowOff>
    </xdr:from>
    <xdr:to>
      <xdr:col>17</xdr:col>
      <xdr:colOff>695325</xdr:colOff>
      <xdr:row>19</xdr:row>
      <xdr:rowOff>238123</xdr:rowOff>
    </xdr:to>
    <xdr:sp macro="" textlink="">
      <xdr:nvSpPr>
        <xdr:cNvPr id="3" name="TextBox 2"/>
        <xdr:cNvSpPr txBox="1"/>
      </xdr:nvSpPr>
      <xdr:spPr>
        <a:xfrm>
          <a:off x="6991350" y="4076699"/>
          <a:ext cx="3238500" cy="323849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"желтое" поле заносим какие нибудь  данные</a:t>
          </a:r>
        </a:p>
      </xdr:txBody>
    </xdr:sp>
    <xdr:clientData/>
  </xdr:twoCellAnchor>
  <xdr:twoCellAnchor>
    <xdr:from>
      <xdr:col>11</xdr:col>
      <xdr:colOff>95250</xdr:colOff>
      <xdr:row>19</xdr:row>
      <xdr:rowOff>76199</xdr:rowOff>
    </xdr:from>
    <xdr:to>
      <xdr:col>14</xdr:col>
      <xdr:colOff>9525</xdr:colOff>
      <xdr:row>19</xdr:row>
      <xdr:rowOff>85725</xdr:rowOff>
    </xdr:to>
    <xdr:cxnSp macro="">
      <xdr:nvCxnSpPr>
        <xdr:cNvPr id="5" name="Прямая со стрелкой 4"/>
        <xdr:cNvCxnSpPr>
          <a:stCxn id="3" idx="1"/>
        </xdr:cNvCxnSpPr>
      </xdr:nvCxnSpPr>
      <xdr:spPr>
        <a:xfrm flipH="1">
          <a:off x="5372100" y="4238624"/>
          <a:ext cx="1619250" cy="9526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628650</xdr:colOff>
      <xdr:row>20</xdr:row>
      <xdr:rowOff>85724</xdr:rowOff>
    </xdr:from>
    <xdr:to>
      <xdr:col>17</xdr:col>
      <xdr:colOff>1609725</xdr:colOff>
      <xdr:row>22</xdr:row>
      <xdr:rowOff>95250</xdr:rowOff>
    </xdr:to>
    <xdr:sp macro="" textlink="">
      <xdr:nvSpPr>
        <xdr:cNvPr id="6" name="TextBox 5"/>
        <xdr:cNvSpPr txBox="1"/>
      </xdr:nvSpPr>
      <xdr:spPr>
        <a:xfrm>
          <a:off x="6972300" y="4495799"/>
          <a:ext cx="4171950" cy="447676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 этом поле должно появиться то же что и в желтом, если есть </a:t>
          </a:r>
          <a:r>
            <a:rPr lang="ru-RU" sz="1100" baseline="0"/>
            <a:t> полный дубликат из "красного" поля</a:t>
          </a:r>
          <a:endParaRPr lang="ru-RU" sz="1100"/>
        </a:p>
      </xdr:txBody>
    </xdr:sp>
    <xdr:clientData/>
  </xdr:twoCellAnchor>
  <xdr:twoCellAnchor>
    <xdr:from>
      <xdr:col>11</xdr:col>
      <xdr:colOff>85725</xdr:colOff>
      <xdr:row>21</xdr:row>
      <xdr:rowOff>100012</xdr:rowOff>
    </xdr:from>
    <xdr:to>
      <xdr:col>13</xdr:col>
      <xdr:colOff>628650</xdr:colOff>
      <xdr:row>21</xdr:row>
      <xdr:rowOff>104775</xdr:rowOff>
    </xdr:to>
    <xdr:cxnSp macro="">
      <xdr:nvCxnSpPr>
        <xdr:cNvPr id="8" name="Прямая со стрелкой 7"/>
        <xdr:cNvCxnSpPr>
          <a:stCxn id="6" idx="1"/>
        </xdr:cNvCxnSpPr>
      </xdr:nvCxnSpPr>
      <xdr:spPr>
        <a:xfrm flipH="1">
          <a:off x="5362575" y="4719637"/>
          <a:ext cx="1609725" cy="4763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247650</xdr:colOff>
      <xdr:row>22</xdr:row>
      <xdr:rowOff>133348</xdr:rowOff>
    </xdr:from>
    <xdr:to>
      <xdr:col>17</xdr:col>
      <xdr:colOff>590550</xdr:colOff>
      <xdr:row>26</xdr:row>
      <xdr:rowOff>19050</xdr:rowOff>
    </xdr:to>
    <xdr:sp macro="" textlink="">
      <xdr:nvSpPr>
        <xdr:cNvPr id="23" name="TextBox 22"/>
        <xdr:cNvSpPr txBox="1"/>
      </xdr:nvSpPr>
      <xdr:spPr>
        <a:xfrm>
          <a:off x="6419850" y="4981573"/>
          <a:ext cx="4171950" cy="685802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В фильтре появляется красный цвет</a:t>
          </a:r>
        </a:p>
      </xdr:txBody>
    </xdr:sp>
    <xdr:clientData/>
  </xdr:twoCellAnchor>
  <xdr:twoCellAnchor>
    <xdr:from>
      <xdr:col>11</xdr:col>
      <xdr:colOff>295275</xdr:colOff>
      <xdr:row>22</xdr:row>
      <xdr:rowOff>180978</xdr:rowOff>
    </xdr:from>
    <xdr:to>
      <xdr:col>12</xdr:col>
      <xdr:colOff>247650</xdr:colOff>
      <xdr:row>24</xdr:row>
      <xdr:rowOff>61912</xdr:rowOff>
    </xdr:to>
    <xdr:cxnSp macro="">
      <xdr:nvCxnSpPr>
        <xdr:cNvPr id="24" name="Прямая со стрелкой 23"/>
        <xdr:cNvCxnSpPr>
          <a:stCxn id="23" idx="1"/>
        </xdr:cNvCxnSpPr>
      </xdr:nvCxnSpPr>
      <xdr:spPr>
        <a:xfrm flipH="1" flipV="1">
          <a:off x="6038850" y="5029203"/>
          <a:ext cx="381000" cy="280984"/>
        </a:xfrm>
        <a:prstGeom prst="straightConnector1">
          <a:avLst/>
        </a:prstGeom>
        <a:ln w="2540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26</xdr:row>
      <xdr:rowOff>190498</xdr:rowOff>
    </xdr:from>
    <xdr:to>
      <xdr:col>16</xdr:col>
      <xdr:colOff>1076325</xdr:colOff>
      <xdr:row>32</xdr:row>
      <xdr:rowOff>0</xdr:rowOff>
    </xdr:to>
    <xdr:sp macro="" textlink="">
      <xdr:nvSpPr>
        <xdr:cNvPr id="29" name="TextBox 28"/>
        <xdr:cNvSpPr txBox="1"/>
      </xdr:nvSpPr>
      <xdr:spPr>
        <a:xfrm>
          <a:off x="5286375" y="5810248"/>
          <a:ext cx="4171950" cy="895352"/>
        </a:xfrm>
        <a:prstGeom prst="rect">
          <a:avLst/>
        </a:prstGeom>
        <a:solidFill>
          <a:schemeClr val="lt1"/>
        </a:solidFill>
        <a:ln w="254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подскажите</a:t>
          </a:r>
          <a:r>
            <a:rPr lang="ru-RU" sz="1100" baseline="0"/>
            <a:t> пожалуйста </a:t>
          </a:r>
          <a:r>
            <a:rPr lang="ru-RU" sz="1100"/>
            <a:t>как можно сделать ,</a:t>
          </a:r>
          <a:r>
            <a:rPr lang="ru-RU" sz="1100" baseline="0"/>
            <a:t> что бы,  показывались все строки дубликатов </a:t>
          </a:r>
          <a:r>
            <a:rPr lang="ru-RU" sz="1100" b="1" baseline="0">
              <a:solidFill>
                <a:srgbClr val="FF0000"/>
              </a:solidFill>
            </a:rPr>
            <a:t>"11" "12" "13"</a:t>
          </a:r>
          <a:r>
            <a:rPr lang="ru-RU" sz="1100" baseline="0"/>
            <a:t>, а не одна (первое полное совпадение </a:t>
          </a:r>
          <a:r>
            <a:rPr lang="ru-RU" sz="1100" b="1" baseline="0">
              <a:solidFill>
                <a:srgbClr val="FF0000"/>
              </a:solidFill>
            </a:rPr>
            <a:t>"11"</a:t>
          </a:r>
          <a:r>
            <a:rPr lang="ru-RU" sz="1100" baseline="0"/>
            <a:t>), так как они могут повторяться в разных строках, и искать их очень сложно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>
    <pageSetUpPr fitToPage="1"/>
  </sheetPr>
  <dimension ref="A1:T32"/>
  <sheetViews>
    <sheetView tabSelected="1" zoomScaleNormal="100" zoomScaleSheetLayoutView="85" workbookViewId="0">
      <selection activeCell="G29" sqref="G29"/>
    </sheetView>
  </sheetViews>
  <sheetFormatPr defaultRowHeight="13.5"/>
  <cols>
    <col min="1" max="1" width="5.140625" style="1" customWidth="1"/>
    <col min="2" max="2" width="4.140625" style="15" customWidth="1"/>
    <col min="3" max="3" width="21.85546875" style="16" customWidth="1"/>
    <col min="4" max="4" width="2.85546875" style="16" customWidth="1"/>
    <col min="5" max="5" width="4.85546875" style="14" customWidth="1"/>
    <col min="6" max="6" width="3.5703125" style="16" customWidth="1"/>
    <col min="7" max="7" width="11.28515625" style="14" customWidth="1"/>
    <col min="8" max="8" width="3.28515625" style="17" customWidth="1"/>
    <col min="9" max="9" width="3.85546875" style="16" customWidth="1"/>
    <col min="10" max="10" width="6.140625" style="18" customWidth="1"/>
    <col min="11" max="11" width="19.140625" style="14" customWidth="1"/>
    <col min="12" max="12" width="6.42578125" style="14" customWidth="1"/>
    <col min="13" max="14" width="9.5703125" style="14" customWidth="1"/>
    <col min="15" max="15" width="7.85546875" style="14" customWidth="1"/>
    <col min="16" max="16" width="13.140625" style="14" customWidth="1"/>
    <col min="17" max="17" width="17.28515625" style="14" customWidth="1"/>
    <col min="18" max="18" width="34.42578125" style="14" customWidth="1"/>
    <col min="19" max="19" width="20.42578125" style="83" customWidth="1"/>
    <col min="20" max="16384" width="9.140625" style="1"/>
  </cols>
  <sheetData>
    <row r="1" spans="1:20" s="2" customFormat="1" ht="15.75" customHeight="1" thickBot="1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20"/>
      <c r="S1" s="80"/>
    </row>
    <row r="2" spans="1:20" s="23" customFormat="1" ht="27" customHeight="1">
      <c r="B2" s="95" t="s">
        <v>1</v>
      </c>
      <c r="C2" s="98" t="s">
        <v>2</v>
      </c>
      <c r="D2" s="101" t="s">
        <v>3</v>
      </c>
      <c r="E2" s="101" t="s">
        <v>4</v>
      </c>
      <c r="F2" s="101" t="s">
        <v>5</v>
      </c>
      <c r="G2" s="101" t="s">
        <v>22</v>
      </c>
      <c r="H2" s="101" t="s">
        <v>6</v>
      </c>
      <c r="I2" s="101" t="s">
        <v>20</v>
      </c>
      <c r="J2" s="104" t="s">
        <v>21</v>
      </c>
      <c r="K2" s="98" t="s">
        <v>7</v>
      </c>
      <c r="L2" s="101" t="s">
        <v>17</v>
      </c>
      <c r="M2" s="98" t="s">
        <v>8</v>
      </c>
      <c r="N2" s="98" t="s">
        <v>9</v>
      </c>
      <c r="O2" s="98" t="s">
        <v>10</v>
      </c>
      <c r="P2" s="98" t="s">
        <v>18</v>
      </c>
      <c r="Q2" s="111" t="s">
        <v>11</v>
      </c>
      <c r="R2" s="22"/>
      <c r="S2" s="81"/>
    </row>
    <row r="3" spans="1:20" s="23" customFormat="1" ht="20.25" customHeight="1">
      <c r="B3" s="96"/>
      <c r="C3" s="99"/>
      <c r="D3" s="102"/>
      <c r="E3" s="102"/>
      <c r="F3" s="102"/>
      <c r="G3" s="102"/>
      <c r="H3" s="102"/>
      <c r="I3" s="102"/>
      <c r="J3" s="105"/>
      <c r="K3" s="99"/>
      <c r="L3" s="102"/>
      <c r="M3" s="99"/>
      <c r="N3" s="99"/>
      <c r="O3" s="99"/>
      <c r="P3" s="99"/>
      <c r="Q3" s="112"/>
      <c r="R3" s="22"/>
      <c r="S3" s="81"/>
    </row>
    <row r="4" spans="1:20" s="23" customFormat="1" ht="40.5" customHeight="1" thickBot="1">
      <c r="B4" s="97"/>
      <c r="C4" s="100"/>
      <c r="D4" s="103"/>
      <c r="E4" s="103"/>
      <c r="F4" s="103"/>
      <c r="G4" s="103"/>
      <c r="H4" s="103"/>
      <c r="I4" s="103"/>
      <c r="J4" s="106"/>
      <c r="K4" s="100"/>
      <c r="L4" s="103"/>
      <c r="M4" s="100"/>
      <c r="N4" s="100"/>
      <c r="O4" s="100"/>
      <c r="P4" s="100"/>
      <c r="Q4" s="113"/>
      <c r="R4" s="63"/>
      <c r="S4" s="81"/>
    </row>
    <row r="5" spans="1:20" s="4" customFormat="1" ht="15" hidden="1" customHeight="1">
      <c r="A5" s="58">
        <f>IF(B5=0,,1)</f>
        <v>1</v>
      </c>
      <c r="B5" s="24">
        <v>17</v>
      </c>
      <c r="C5" s="26" t="s">
        <v>37</v>
      </c>
      <c r="D5" s="26" t="s">
        <v>30</v>
      </c>
      <c r="E5" s="28">
        <v>6</v>
      </c>
      <c r="F5" s="28">
        <v>8</v>
      </c>
      <c r="G5" s="25" t="s">
        <v>23</v>
      </c>
      <c r="H5" s="27" t="s">
        <v>16</v>
      </c>
      <c r="I5" s="28">
        <v>5</v>
      </c>
      <c r="J5" s="29">
        <v>98</v>
      </c>
      <c r="K5" s="54" t="s">
        <v>14</v>
      </c>
      <c r="L5" s="28"/>
      <c r="M5" s="31">
        <v>12.54</v>
      </c>
      <c r="N5" s="28"/>
      <c r="O5" s="28"/>
      <c r="P5" s="32">
        <v>41031</v>
      </c>
      <c r="Q5" s="59" t="s">
        <v>26</v>
      </c>
      <c r="R5" s="64"/>
      <c r="S5" s="82"/>
      <c r="T5" s="1"/>
    </row>
    <row r="6" spans="1:20" s="4" customFormat="1" ht="15" hidden="1" customHeight="1">
      <c r="A6" s="58">
        <f>IF(B6=0,,A5+1)</f>
        <v>2</v>
      </c>
      <c r="B6" s="24">
        <v>17</v>
      </c>
      <c r="C6" s="26" t="s">
        <v>38</v>
      </c>
      <c r="D6" s="26" t="s">
        <v>30</v>
      </c>
      <c r="E6" s="28">
        <v>8</v>
      </c>
      <c r="F6" s="28">
        <v>5</v>
      </c>
      <c r="G6" s="25" t="s">
        <v>23</v>
      </c>
      <c r="H6" s="27" t="s">
        <v>16</v>
      </c>
      <c r="I6" s="28">
        <v>3</v>
      </c>
      <c r="J6" s="29">
        <v>95</v>
      </c>
      <c r="K6" s="54" t="s">
        <v>28</v>
      </c>
      <c r="L6" s="28"/>
      <c r="M6" s="31">
        <v>12.54</v>
      </c>
      <c r="N6" s="28"/>
      <c r="O6" s="28"/>
      <c r="P6" s="32">
        <v>41031</v>
      </c>
      <c r="Q6" s="59" t="s">
        <v>26</v>
      </c>
      <c r="R6" s="64"/>
      <c r="S6" s="82"/>
      <c r="T6" s="1"/>
    </row>
    <row r="7" spans="1:20" s="4" customFormat="1" ht="15" hidden="1" customHeight="1">
      <c r="A7" s="58">
        <f t="shared" ref="A7:A17" si="0">IF(B7=0,,A6+1)</f>
        <v>3</v>
      </c>
      <c r="B7" s="41">
        <v>17</v>
      </c>
      <c r="C7" s="42" t="s">
        <v>40</v>
      </c>
      <c r="D7" s="42" t="s">
        <v>30</v>
      </c>
      <c r="E7" s="42">
        <v>22</v>
      </c>
      <c r="F7" s="42">
        <v>7</v>
      </c>
      <c r="G7" s="41" t="s">
        <v>23</v>
      </c>
      <c r="H7" s="43" t="s">
        <v>16</v>
      </c>
      <c r="I7" s="42">
        <v>6</v>
      </c>
      <c r="J7" s="44">
        <v>2003</v>
      </c>
      <c r="K7" s="56" t="s">
        <v>47</v>
      </c>
      <c r="L7" s="42">
        <v>520</v>
      </c>
      <c r="M7" s="45">
        <v>12.45</v>
      </c>
      <c r="N7" s="42">
        <v>2</v>
      </c>
      <c r="O7" s="42">
        <v>2</v>
      </c>
      <c r="P7" s="46">
        <v>41051</v>
      </c>
      <c r="Q7" s="61" t="s">
        <v>31</v>
      </c>
      <c r="R7" s="65" t="s">
        <v>36</v>
      </c>
      <c r="S7" s="82"/>
      <c r="T7" s="3"/>
    </row>
    <row r="8" spans="1:20" ht="15" hidden="1" customHeight="1">
      <c r="A8" s="58">
        <f t="shared" si="0"/>
        <v>4</v>
      </c>
      <c r="B8" s="47">
        <v>17</v>
      </c>
      <c r="C8" s="48" t="s">
        <v>40</v>
      </c>
      <c r="D8" s="48" t="s">
        <v>30</v>
      </c>
      <c r="E8" s="48">
        <v>22</v>
      </c>
      <c r="F8" s="48">
        <v>7</v>
      </c>
      <c r="G8" s="47" t="s">
        <v>23</v>
      </c>
      <c r="H8" s="49" t="s">
        <v>16</v>
      </c>
      <c r="I8" s="48">
        <v>8</v>
      </c>
      <c r="J8" s="50">
        <v>2003</v>
      </c>
      <c r="K8" s="57" t="s">
        <v>12</v>
      </c>
      <c r="L8" s="48">
        <v>460</v>
      </c>
      <c r="M8" s="51">
        <v>8</v>
      </c>
      <c r="N8" s="48">
        <v>0</v>
      </c>
      <c r="O8" s="48">
        <v>2</v>
      </c>
      <c r="P8" s="52">
        <v>41051</v>
      </c>
      <c r="Q8" s="62" t="s">
        <v>31</v>
      </c>
      <c r="R8" s="64"/>
      <c r="S8" s="82"/>
    </row>
    <row r="9" spans="1:20" ht="15" hidden="1" customHeight="1">
      <c r="A9" s="58">
        <f t="shared" si="0"/>
        <v>5</v>
      </c>
      <c r="B9" s="33">
        <v>17</v>
      </c>
      <c r="C9" s="34" t="s">
        <v>40</v>
      </c>
      <c r="D9" s="34" t="s">
        <v>30</v>
      </c>
      <c r="E9" s="35">
        <v>22</v>
      </c>
      <c r="F9" s="35">
        <v>7</v>
      </c>
      <c r="G9" s="36" t="s">
        <v>23</v>
      </c>
      <c r="H9" s="37" t="s">
        <v>16</v>
      </c>
      <c r="I9" s="35">
        <v>6</v>
      </c>
      <c r="J9" s="38">
        <v>2003</v>
      </c>
      <c r="K9" s="55" t="s">
        <v>32</v>
      </c>
      <c r="L9" s="35"/>
      <c r="M9" s="39">
        <v>12.45</v>
      </c>
      <c r="N9" s="35"/>
      <c r="O9" s="35"/>
      <c r="P9" s="40">
        <v>41051</v>
      </c>
      <c r="Q9" s="60" t="s">
        <v>31</v>
      </c>
      <c r="R9" s="65" t="s">
        <v>36</v>
      </c>
      <c r="S9" s="82"/>
      <c r="T9" s="3"/>
    </row>
    <row r="10" spans="1:20" ht="15" hidden="1" customHeight="1">
      <c r="A10" s="58">
        <f t="shared" si="0"/>
        <v>6</v>
      </c>
      <c r="B10" s="24">
        <v>17</v>
      </c>
      <c r="C10" s="26" t="s">
        <v>40</v>
      </c>
      <c r="D10" s="26" t="s">
        <v>30</v>
      </c>
      <c r="E10" s="28">
        <v>22</v>
      </c>
      <c r="F10" s="28">
        <v>7</v>
      </c>
      <c r="G10" s="25" t="s">
        <v>23</v>
      </c>
      <c r="H10" s="27" t="s">
        <v>16</v>
      </c>
      <c r="I10" s="28">
        <v>9</v>
      </c>
      <c r="J10" s="29">
        <v>89</v>
      </c>
      <c r="K10" s="54" t="s">
        <v>33</v>
      </c>
      <c r="L10" s="28"/>
      <c r="M10" s="31">
        <v>25</v>
      </c>
      <c r="N10" s="28"/>
      <c r="O10" s="28"/>
      <c r="P10" s="32">
        <v>41051</v>
      </c>
      <c r="Q10" s="59" t="s">
        <v>31</v>
      </c>
      <c r="R10" s="64"/>
      <c r="S10" s="82"/>
    </row>
    <row r="11" spans="1:20" ht="15" hidden="1" customHeight="1">
      <c r="A11" s="58">
        <f t="shared" si="0"/>
        <v>7</v>
      </c>
      <c r="B11" s="24">
        <v>17</v>
      </c>
      <c r="C11" s="26" t="s">
        <v>40</v>
      </c>
      <c r="D11" s="26" t="s">
        <v>30</v>
      </c>
      <c r="E11" s="28">
        <v>22</v>
      </c>
      <c r="F11" s="28">
        <v>7</v>
      </c>
      <c r="G11" s="25" t="s">
        <v>23</v>
      </c>
      <c r="H11" s="27" t="s">
        <v>16</v>
      </c>
      <c r="I11" s="28">
        <v>5</v>
      </c>
      <c r="J11" s="29">
        <v>88</v>
      </c>
      <c r="K11" s="54" t="s">
        <v>34</v>
      </c>
      <c r="L11" s="28"/>
      <c r="M11" s="31">
        <v>25</v>
      </c>
      <c r="N11" s="28"/>
      <c r="O11" s="28"/>
      <c r="P11" s="32">
        <v>41051</v>
      </c>
      <c r="Q11" s="59" t="s">
        <v>31</v>
      </c>
      <c r="R11" s="64"/>
      <c r="S11" s="82"/>
    </row>
    <row r="12" spans="1:20" ht="15" hidden="1" customHeight="1">
      <c r="A12" s="58">
        <f t="shared" si="0"/>
        <v>8</v>
      </c>
      <c r="B12" s="47">
        <v>17</v>
      </c>
      <c r="C12" s="48" t="s">
        <v>40</v>
      </c>
      <c r="D12" s="48" t="s">
        <v>30</v>
      </c>
      <c r="E12" s="48">
        <v>22</v>
      </c>
      <c r="F12" s="48">
        <v>7</v>
      </c>
      <c r="G12" s="47" t="s">
        <v>23</v>
      </c>
      <c r="H12" s="49" t="s">
        <v>16</v>
      </c>
      <c r="I12" s="48">
        <v>5</v>
      </c>
      <c r="J12" s="50">
        <v>2003</v>
      </c>
      <c r="K12" s="57" t="s">
        <v>35</v>
      </c>
      <c r="L12" s="48">
        <v>520</v>
      </c>
      <c r="M12" s="51">
        <v>12.45</v>
      </c>
      <c r="N12" s="48">
        <v>0</v>
      </c>
      <c r="O12" s="48">
        <v>2</v>
      </c>
      <c r="P12" s="52">
        <v>41051</v>
      </c>
      <c r="Q12" s="62" t="s">
        <v>31</v>
      </c>
      <c r="R12" s="64"/>
      <c r="S12" s="82"/>
    </row>
    <row r="13" spans="1:20" ht="15" hidden="1" customHeight="1">
      <c r="A13" s="58">
        <f t="shared" si="0"/>
        <v>9</v>
      </c>
      <c r="B13" s="47">
        <v>17</v>
      </c>
      <c r="C13" s="48" t="s">
        <v>40</v>
      </c>
      <c r="D13" s="48" t="s">
        <v>30</v>
      </c>
      <c r="E13" s="48">
        <v>22</v>
      </c>
      <c r="F13" s="48">
        <v>7</v>
      </c>
      <c r="G13" s="53" t="s">
        <v>23</v>
      </c>
      <c r="H13" s="49" t="s">
        <v>16</v>
      </c>
      <c r="I13" s="48">
        <v>6</v>
      </c>
      <c r="J13" s="50">
        <v>2003</v>
      </c>
      <c r="K13" s="57" t="s">
        <v>47</v>
      </c>
      <c r="L13" s="48">
        <v>520</v>
      </c>
      <c r="M13" s="51">
        <v>12.55</v>
      </c>
      <c r="N13" s="48">
        <v>2</v>
      </c>
      <c r="O13" s="48">
        <v>2</v>
      </c>
      <c r="P13" s="52">
        <v>41051</v>
      </c>
      <c r="Q13" s="62" t="s">
        <v>31</v>
      </c>
      <c r="R13" s="64"/>
      <c r="S13" s="82"/>
    </row>
    <row r="14" spans="1:20" s="3" customFormat="1" ht="15" hidden="1" customHeight="1">
      <c r="A14" s="58">
        <f t="shared" si="0"/>
        <v>10</v>
      </c>
      <c r="B14" s="33">
        <v>17</v>
      </c>
      <c r="C14" s="34" t="s">
        <v>39</v>
      </c>
      <c r="D14" s="34" t="s">
        <v>30</v>
      </c>
      <c r="E14" s="35">
        <v>27</v>
      </c>
      <c r="F14" s="35">
        <v>5</v>
      </c>
      <c r="G14" s="36" t="s">
        <v>23</v>
      </c>
      <c r="H14" s="37" t="s">
        <v>16</v>
      </c>
      <c r="I14" s="35">
        <v>10</v>
      </c>
      <c r="J14" s="38">
        <v>91</v>
      </c>
      <c r="K14" s="55" t="s">
        <v>25</v>
      </c>
      <c r="L14" s="35"/>
      <c r="M14" s="39"/>
      <c r="N14" s="35"/>
      <c r="O14" s="35"/>
      <c r="P14" s="40">
        <v>41037</v>
      </c>
      <c r="Q14" s="60" t="s">
        <v>26</v>
      </c>
      <c r="R14" s="65" t="s">
        <v>24</v>
      </c>
      <c r="S14" s="82"/>
    </row>
    <row r="15" spans="1:20" ht="15" customHeight="1">
      <c r="A15" s="58">
        <f t="shared" si="0"/>
        <v>11</v>
      </c>
      <c r="B15" s="24">
        <v>17</v>
      </c>
      <c r="C15" s="24" t="s">
        <v>13</v>
      </c>
      <c r="D15" s="26"/>
      <c r="E15" s="28">
        <v>270</v>
      </c>
      <c r="F15" s="28">
        <v>5</v>
      </c>
      <c r="G15" s="25" t="s">
        <v>23</v>
      </c>
      <c r="H15" s="27" t="s">
        <v>16</v>
      </c>
      <c r="I15" s="28">
        <v>8</v>
      </c>
      <c r="J15" s="29">
        <v>2011</v>
      </c>
      <c r="K15" s="54" t="s">
        <v>27</v>
      </c>
      <c r="L15" s="28"/>
      <c r="M15" s="31">
        <v>17.39</v>
      </c>
      <c r="N15" s="28"/>
      <c r="O15" s="28"/>
      <c r="P15" s="32">
        <v>41040</v>
      </c>
      <c r="Q15" s="59" t="s">
        <v>29</v>
      </c>
      <c r="R15" s="64"/>
      <c r="S15" s="82"/>
    </row>
    <row r="16" spans="1:20" ht="15" customHeight="1">
      <c r="A16" s="58">
        <f t="shared" si="0"/>
        <v>12</v>
      </c>
      <c r="B16" s="24">
        <v>17</v>
      </c>
      <c r="C16" s="24" t="s">
        <v>13</v>
      </c>
      <c r="D16" s="26"/>
      <c r="E16" s="28">
        <v>272</v>
      </c>
      <c r="F16" s="28">
        <v>7</v>
      </c>
      <c r="G16" s="25" t="s">
        <v>23</v>
      </c>
      <c r="H16" s="27" t="s">
        <v>16</v>
      </c>
      <c r="I16" s="28">
        <v>1</v>
      </c>
      <c r="J16" s="29">
        <v>87</v>
      </c>
      <c r="K16" s="54" t="s">
        <v>27</v>
      </c>
      <c r="L16" s="28"/>
      <c r="M16" s="31">
        <v>6.1</v>
      </c>
      <c r="N16" s="28"/>
      <c r="O16" s="28"/>
      <c r="P16" s="32">
        <v>41040</v>
      </c>
      <c r="Q16" s="59" t="s">
        <v>29</v>
      </c>
      <c r="R16" s="64"/>
      <c r="S16" s="82"/>
    </row>
    <row r="17" spans="1:20" s="3" customFormat="1" ht="15" customHeight="1">
      <c r="A17" s="58">
        <f t="shared" si="0"/>
        <v>13</v>
      </c>
      <c r="B17" s="24">
        <v>17</v>
      </c>
      <c r="C17" s="24" t="s">
        <v>13</v>
      </c>
      <c r="D17" s="26"/>
      <c r="E17" s="28">
        <v>272</v>
      </c>
      <c r="F17" s="28">
        <v>7</v>
      </c>
      <c r="G17" s="25" t="s">
        <v>23</v>
      </c>
      <c r="H17" s="27" t="s">
        <v>16</v>
      </c>
      <c r="I17" s="28">
        <v>1</v>
      </c>
      <c r="J17" s="29">
        <v>87</v>
      </c>
      <c r="K17" s="54" t="s">
        <v>27</v>
      </c>
      <c r="L17" s="28"/>
      <c r="M17" s="31">
        <v>6.11</v>
      </c>
      <c r="N17" s="28"/>
      <c r="O17" s="28"/>
      <c r="P17" s="32">
        <v>41040</v>
      </c>
      <c r="Q17" s="59" t="s">
        <v>29</v>
      </c>
      <c r="R17" s="64"/>
      <c r="S17" s="82"/>
      <c r="T17" s="1"/>
    </row>
    <row r="18" spans="1:20" s="4" customFormat="1" ht="15" hidden="1" customHeight="1" thickBot="1">
      <c r="A18" s="58"/>
      <c r="B18" s="30"/>
      <c r="C18" s="70" t="s">
        <v>15</v>
      </c>
      <c r="D18" s="72"/>
      <c r="E18" s="72"/>
      <c r="F18" s="72"/>
      <c r="G18" s="72"/>
      <c r="H18" s="72"/>
      <c r="I18" s="72"/>
      <c r="J18" s="72"/>
      <c r="K18" s="72"/>
      <c r="L18" s="73"/>
      <c r="M18" s="71">
        <f>SUM(M5:M17)</f>
        <v>162.58000000000001</v>
      </c>
      <c r="N18" s="73"/>
      <c r="O18" s="114"/>
      <c r="P18" s="115"/>
      <c r="Q18" s="74"/>
      <c r="R18" s="75"/>
      <c r="S18" s="83"/>
    </row>
    <row r="19" spans="1:20" ht="14.25" thickBot="1"/>
    <row r="20" spans="1:20" ht="19.5" thickTop="1" thickBot="1">
      <c r="B20" s="116" t="s">
        <v>19</v>
      </c>
      <c r="C20" s="116"/>
      <c r="D20" s="116"/>
      <c r="E20" s="116"/>
      <c r="F20" s="116"/>
      <c r="G20" s="116"/>
      <c r="H20" s="116"/>
      <c r="I20" s="116"/>
      <c r="J20" s="19"/>
      <c r="K20" s="92" t="s">
        <v>48</v>
      </c>
      <c r="O20" s="9"/>
    </row>
    <row r="21" spans="1:20" ht="16.5" thickTop="1">
      <c r="B21" s="67"/>
      <c r="C21" s="107" t="s">
        <v>41</v>
      </c>
      <c r="D21" s="108"/>
      <c r="E21" s="6"/>
      <c r="F21" s="5"/>
      <c r="G21" s="6"/>
      <c r="H21" s="7"/>
      <c r="I21" s="5"/>
      <c r="J21" s="8"/>
      <c r="O21" s="66"/>
    </row>
    <row r="22" spans="1:20" ht="18">
      <c r="B22" s="69"/>
      <c r="C22" s="109" t="s">
        <v>44</v>
      </c>
      <c r="D22" s="110"/>
      <c r="F22" s="10"/>
      <c r="G22" s="11"/>
      <c r="H22" s="12"/>
      <c r="I22" s="10"/>
      <c r="J22" s="13"/>
      <c r="K22" s="91" t="str">
        <f>VLOOKUP(MATCH(K20,K5:K17,0),A5:Q19,11)</f>
        <v>П103А</v>
      </c>
      <c r="L22" s="85"/>
      <c r="M22" s="85"/>
      <c r="N22" s="85"/>
      <c r="O22" s="86"/>
    </row>
    <row r="23" spans="1:20" ht="15.75">
      <c r="B23" s="84"/>
      <c r="C23" s="109" t="s">
        <v>46</v>
      </c>
      <c r="D23" s="110"/>
      <c r="F23" s="10"/>
      <c r="G23" s="11"/>
      <c r="H23" s="12"/>
      <c r="I23" s="10"/>
      <c r="J23" s="13"/>
      <c r="K23" s="117">
        <f>COUNTIF(K5:K17,$K$20)</f>
        <v>3</v>
      </c>
      <c r="L23" s="66"/>
      <c r="M23" s="66"/>
      <c r="N23" s="66"/>
      <c r="O23" s="88"/>
    </row>
    <row r="24" spans="1:20" ht="15.75">
      <c r="B24" s="68" t="s">
        <v>42</v>
      </c>
      <c r="C24" s="109" t="s">
        <v>43</v>
      </c>
      <c r="D24" s="110"/>
      <c r="G24" s="11"/>
      <c r="K24" s="87" t="str">
        <f>IF(AND(MATCH(K20,K5:K17,0)&gt;0,K20=K22),"нет",CONCATENATE("есть неполное совпадение в строке ",MATCH(K20,K5:K17,0)))</f>
        <v>нет</v>
      </c>
      <c r="L24" s="89"/>
      <c r="M24" s="89"/>
      <c r="N24" s="89"/>
      <c r="O24" s="90"/>
    </row>
    <row r="25" spans="1:20" ht="15.75">
      <c r="A25" s="76"/>
      <c r="B25" s="79"/>
      <c r="C25" s="77" t="s">
        <v>45</v>
      </c>
      <c r="G25" s="11"/>
      <c r="K25" s="85"/>
    </row>
    <row r="26" spans="1:20" ht="15.75">
      <c r="G26" s="11"/>
    </row>
    <row r="27" spans="1:20" ht="18">
      <c r="B27" s="78"/>
      <c r="C27" s="21"/>
      <c r="D27" s="21"/>
      <c r="G27" s="11"/>
      <c r="K27" s="14">
        <f>COUNTIF(K5:K17,$K$20)</f>
        <v>3</v>
      </c>
    </row>
    <row r="28" spans="1:20" ht="15.75">
      <c r="G28" s="11"/>
    </row>
    <row r="29" spans="1:20" ht="15.75">
      <c r="G29" s="11"/>
    </row>
    <row r="30" spans="1:20" ht="15.75">
      <c r="G30" s="11"/>
      <c r="P30" s="66"/>
    </row>
    <row r="31" spans="1:20" ht="15.75">
      <c r="G31" s="11"/>
      <c r="P31" s="66"/>
    </row>
    <row r="32" spans="1:20" ht="15.75">
      <c r="G32" s="11"/>
    </row>
  </sheetData>
  <autoFilter ref="A4:T18">
    <filterColumn colId="10">
      <colorFilter dxfId="0"/>
    </filterColumn>
  </autoFilter>
  <sortState ref="B5:T330">
    <sortCondition ref="E5:E330"/>
  </sortState>
  <mergeCells count="23">
    <mergeCell ref="C21:D21"/>
    <mergeCell ref="C22:D22"/>
    <mergeCell ref="C23:D23"/>
    <mergeCell ref="C24:D24"/>
    <mergeCell ref="Q2:Q4"/>
    <mergeCell ref="O18:P18"/>
    <mergeCell ref="B20:I20"/>
    <mergeCell ref="B1:Q1"/>
    <mergeCell ref="B2:B4"/>
    <mergeCell ref="C2:C4"/>
    <mergeCell ref="D2:D4"/>
    <mergeCell ref="E2:E4"/>
    <mergeCell ref="F2:F4"/>
    <mergeCell ref="I2:I4"/>
    <mergeCell ref="K2:K4"/>
    <mergeCell ref="L2:L4"/>
    <mergeCell ref="H2:H4"/>
    <mergeCell ref="J2:J4"/>
    <mergeCell ref="G2:G4"/>
    <mergeCell ref="M2:M4"/>
    <mergeCell ref="N2:N4"/>
    <mergeCell ref="O2:O4"/>
    <mergeCell ref="P2:P4"/>
  </mergeCells>
  <conditionalFormatting sqref="O20">
    <cfRule type="expression" dxfId="10" priority="6">
      <formula>$O$20&gt;0</formula>
    </cfRule>
  </conditionalFormatting>
  <conditionalFormatting sqref="B5:Q5">
    <cfRule type="expression" dxfId="9" priority="4">
      <formula>$S$5&gt;0</formula>
    </cfRule>
  </conditionalFormatting>
  <conditionalFormatting sqref="K22:K24">
    <cfRule type="containsErrors" dxfId="8" priority="3">
      <formula>ISERROR(K22)</formula>
    </cfRule>
  </conditionalFormatting>
  <conditionalFormatting sqref="K5:K17">
    <cfRule type="expression" dxfId="7" priority="2">
      <formula>K5=$K$20</formula>
    </cfRule>
  </conditionalFormatting>
  <conditionalFormatting sqref="K2:K4">
    <cfRule type="expression" dxfId="6" priority="1">
      <formula>COUNTIF(K5:K17,$K$20)&gt;0</formula>
    </cfRule>
  </conditionalFormatting>
  <pageMargins left="0.7" right="0.7" top="0.75" bottom="0.75" header="0.3" footer="0.3"/>
  <pageSetup paperSize="9" scale="63" fitToHeight="0" orientation="portrait" verticalDpi="0" r:id="rId1"/>
  <colBreaks count="1" manualBreakCount="1">
    <brk id="1" max="2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ПКЗ май 2012</vt:lpstr>
      <vt:lpstr>'ПКЗ май 2012'!Область_печати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RaWW</dc:creator>
  <cp:lastModifiedBy>OFIS</cp:lastModifiedBy>
  <cp:lastPrinted>2012-06-14T04:33:19Z</cp:lastPrinted>
  <dcterms:created xsi:type="dcterms:W3CDTF">2011-11-06T01:44:11Z</dcterms:created>
  <dcterms:modified xsi:type="dcterms:W3CDTF">2012-06-27T12:05:05Z</dcterms:modified>
</cp:coreProperties>
</file>