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3"/>
  <c r="F10"/>
  <c r="F9"/>
  <c r="F8"/>
  <c r="F7"/>
  <c r="F6"/>
  <c r="D11"/>
  <c r="D10"/>
  <c r="D9"/>
  <c r="D8"/>
  <c r="D7"/>
  <c r="D6"/>
  <c r="B11"/>
  <c r="B10"/>
  <c r="B9"/>
  <c r="B8"/>
  <c r="B7"/>
  <c r="B6"/>
  <c r="F1"/>
  <c r="A7" i="2"/>
  <c r="C2"/>
  <c r="D7"/>
  <c r="B7"/>
  <c r="C3"/>
  <c r="E3"/>
  <c r="E2"/>
  <c r="D3"/>
  <c r="D2"/>
  <c r="B3"/>
  <c r="B2"/>
  <c r="F27" i="1"/>
  <c r="F26"/>
  <c r="F25"/>
  <c r="F24"/>
  <c r="F23"/>
  <c r="F22"/>
  <c r="F21"/>
  <c r="F18"/>
  <c r="F16"/>
  <c r="F20"/>
  <c r="F17"/>
  <c r="F15"/>
  <c r="F14"/>
  <c r="F13"/>
  <c r="F12"/>
  <c r="F11"/>
  <c r="D27"/>
  <c r="D26"/>
  <c r="D25"/>
  <c r="D24"/>
  <c r="D23"/>
  <c r="D22"/>
  <c r="D21"/>
  <c r="D20"/>
  <c r="D18"/>
  <c r="D17"/>
  <c r="D16"/>
  <c r="D15"/>
  <c r="D14"/>
  <c r="D13"/>
  <c r="D12"/>
  <c r="D11"/>
  <c r="G4" i="3"/>
  <c r="G14"/>
  <c r="G9"/>
  <c r="G11"/>
  <c r="G10"/>
  <c r="G5"/>
  <c r="G12"/>
  <c r="G7"/>
  <c r="G6"/>
  <c r="G8"/>
  <c r="G3"/>
  <c r="G13"/>
  <c r="E12"/>
  <c r="E9"/>
  <c r="E3"/>
  <c r="E7"/>
  <c r="E8"/>
  <c r="E11"/>
  <c r="E13"/>
  <c r="E6"/>
  <c r="E10"/>
  <c r="E5"/>
  <c r="E14"/>
  <c r="E4"/>
  <c r="C12"/>
  <c r="C8"/>
  <c r="C4"/>
  <c r="C10"/>
  <c r="C9"/>
  <c r="C6"/>
  <c r="C7"/>
  <c r="C14"/>
  <c r="C5"/>
  <c r="C3"/>
  <c r="C13"/>
  <c r="C11"/>
</calcChain>
</file>

<file path=xl/sharedStrings.xml><?xml version="1.0" encoding="utf-8"?>
<sst xmlns="http://schemas.openxmlformats.org/spreadsheetml/2006/main" count="59" uniqueCount="41">
  <si>
    <t>1. Компьютеры Pentium с поддержкой MMX</t>
  </si>
  <si>
    <t>Тип</t>
  </si>
  <si>
    <t>Цена(у.е.)</t>
  </si>
  <si>
    <t>AMDK6II300MHz/ZIDATX98/DIMM16MbSDRAM10ns</t>
  </si>
  <si>
    <t>Pentium</t>
  </si>
  <si>
    <t>AMDK6II333MHz/ZIDATX98/DIMM16MbSDRAM10ns</t>
  </si>
  <si>
    <t>AMDK6II350MHz/ACORP5ALI61/DIMM16MbSDRAM10ns</t>
  </si>
  <si>
    <t>AMDK6II400MHz/ACORP5ALI61/DIMM16MbSDRAM10ns</t>
  </si>
  <si>
    <t>CyrixMII300GP/ZIDATX98/DIMM16MbSDRAM10ns</t>
  </si>
  <si>
    <t>CyrixMII333GP/ZIDATX98/DIMM16MbSDRAM10ns</t>
  </si>
  <si>
    <t>Pentium200MHzINTELMMX/ZIDATX98/DIMM16MbSDRAM10ns</t>
  </si>
  <si>
    <t>Pentium233MHzINTELMMX/ZIDATX98/DIMM16MbSDRAM10ns</t>
  </si>
  <si>
    <t>IntelCeleron300MHzbox/ZIDABX98/DIMM16MbSDRAM10ns</t>
  </si>
  <si>
    <t xml:space="preserve">Intel </t>
  </si>
  <si>
    <t>IntelCeleron333MHz/ACORP6LX87/DIMM16MbSDRAM10ns</t>
  </si>
  <si>
    <t>Intel</t>
  </si>
  <si>
    <t>IntelCeleron366MHz/ACORP6LX87/DIMM16MbSDRAM10ns</t>
  </si>
  <si>
    <t>IntelCeleron400MHz/ACORP6LX87/DIMM16MbSDRAM10ns</t>
  </si>
  <si>
    <t>Pentium300MHz/ZIDABX98/DIMM16MbSDRAM10ns</t>
  </si>
  <si>
    <t>Pentium333MHz/ZIDABX98/DIMM16MbSDRAM10ns</t>
  </si>
  <si>
    <t>Pentium350MHz/ZIDABX98/DIMM16MbSDRAM10ns</t>
  </si>
  <si>
    <t>Pentium400MHz/ZIDABX98/DIMM16MbSDRAM10ns</t>
  </si>
  <si>
    <t>Курс</t>
  </si>
  <si>
    <t>Цена в рублях</t>
  </si>
  <si>
    <r>
      <rPr>
        <b/>
        <sz val="8"/>
        <color rgb="FF000000"/>
        <rFont val="Times New Roman"/>
        <family val="1"/>
        <charset val="204"/>
      </rPr>
      <t>2. Компьютеры на процессоре Intel</t>
    </r>
    <r>
      <rPr>
        <sz val="8"/>
        <color rgb="FF000000"/>
        <rFont val="Times New Roman"/>
        <family val="1"/>
        <charset val="204"/>
      </rPr>
      <t xml:space="preserve"> </t>
    </r>
  </si>
  <si>
    <t>Наименование объекта</t>
  </si>
  <si>
    <t xml:space="preserve">     МАКС</t>
  </si>
  <si>
    <r>
      <t xml:space="preserve">      </t>
    </r>
    <r>
      <rPr>
        <b/>
        <sz val="11"/>
        <color theme="1"/>
        <rFont val="Calibri"/>
        <family val="2"/>
        <charset val="204"/>
        <scheme val="minor"/>
      </rPr>
      <t>СРЗН</t>
    </r>
  </si>
  <si>
    <r>
      <t xml:space="preserve">    </t>
    </r>
    <r>
      <rPr>
        <b/>
        <sz val="11"/>
        <color theme="1"/>
        <rFont val="Calibri"/>
        <family val="2"/>
        <charset val="204"/>
        <scheme val="minor"/>
      </rPr>
      <t>Кол-во</t>
    </r>
  </si>
  <si>
    <t>Компьютеры Pentium с поддержкой MMX</t>
  </si>
  <si>
    <t xml:space="preserve">Компьютеры на процессоре Intel </t>
  </si>
  <si>
    <r>
      <t xml:space="preserve">      </t>
    </r>
    <r>
      <rPr>
        <b/>
        <sz val="11"/>
        <color theme="1"/>
        <rFont val="Calibri"/>
        <family val="2"/>
        <charset val="204"/>
        <scheme val="minor"/>
      </rPr>
      <t>МИН</t>
    </r>
  </si>
  <si>
    <r>
      <t xml:space="preserve">       </t>
    </r>
    <r>
      <rPr>
        <b/>
        <sz val="11"/>
        <color theme="1"/>
        <rFont val="Calibri"/>
        <family val="2"/>
        <charset val="204"/>
        <scheme val="minor"/>
      </rPr>
      <t>Тип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</si>
  <si>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Число по К</t>
    </r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</si>
  <si>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 xml:space="preserve">   Мин</t>
    </r>
  </si>
  <si>
    <t xml:space="preserve">       Intel </t>
  </si>
  <si>
    <t>Месяц</t>
  </si>
  <si>
    <t>Объём</t>
  </si>
  <si>
    <t>Стоимость</t>
  </si>
  <si>
    <r>
      <t xml:space="preserve">  </t>
    </r>
    <r>
      <rPr>
        <b/>
        <sz val="11"/>
        <color theme="1"/>
        <rFont val="Calibri"/>
        <family val="2"/>
        <charset val="204"/>
        <scheme val="minor"/>
      </rPr>
      <t>Объём продаж (шт.)</t>
    </r>
  </si>
  <si>
    <t>Стоимость (руб.)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</si>
</sst>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49" fontId="2" fillId="0" borderId="0" xfId="0" applyNumberFormat="1" applyFont="1"/>
    <xf numFmtId="0" fontId="0" fillId="0" borderId="7" xfId="0" applyBorder="1"/>
    <xf numFmtId="0" fontId="2" fillId="0" borderId="7" xfId="0" applyFont="1" applyBorder="1"/>
    <xf numFmtId="17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14" workbookViewId="0">
      <selection activeCell="A27" sqref="A27"/>
    </sheetView>
  </sheetViews>
  <sheetFormatPr defaultRowHeight="15"/>
  <cols>
    <col min="1" max="1" width="43.75" customWidth="1"/>
    <col min="4" max="4" width="0" hidden="1" customWidth="1"/>
    <col min="6" max="6" width="10.25" customWidth="1"/>
  </cols>
  <sheetData>
    <row r="1" spans="1:6">
      <c r="A1">
        <v>32</v>
      </c>
    </row>
    <row r="2" spans="1:6">
      <c r="A2" t="s">
        <v>22</v>
      </c>
    </row>
    <row r="9" spans="1:6" ht="29.25" customHeight="1" thickBot="1"/>
    <row r="10" spans="1:6" ht="18" customHeight="1" thickBot="1">
      <c r="A10" s="9" t="s">
        <v>0</v>
      </c>
      <c r="B10" s="1" t="s">
        <v>1</v>
      </c>
      <c r="C10" s="2" t="s">
        <v>2</v>
      </c>
      <c r="E10" s="2"/>
      <c r="F10" s="2" t="s">
        <v>23</v>
      </c>
    </row>
    <row r="11" spans="1:6" ht="19.5" customHeight="1">
      <c r="A11" s="3" t="s">
        <v>3</v>
      </c>
      <c r="B11" s="4" t="s">
        <v>4</v>
      </c>
      <c r="C11" s="5">
        <v>264</v>
      </c>
      <c r="D11">
        <f>SUM(C11,0.5*4)</f>
        <v>266</v>
      </c>
      <c r="E11">
        <v>266</v>
      </c>
      <c r="F11">
        <f t="shared" ref="F11:F18" si="0">C11*$A$1</f>
        <v>8448</v>
      </c>
    </row>
    <row r="12" spans="1:6" ht="21" customHeight="1">
      <c r="A12" s="3" t="s">
        <v>5</v>
      </c>
      <c r="B12" s="4" t="s">
        <v>4</v>
      </c>
      <c r="C12" s="5">
        <v>287</v>
      </c>
      <c r="D12">
        <f>SUM(C12,0.5*4)</f>
        <v>289</v>
      </c>
      <c r="E12">
        <v>289</v>
      </c>
      <c r="F12">
        <f t="shared" si="0"/>
        <v>9184</v>
      </c>
    </row>
    <row r="13" spans="1:6" ht="18.75" customHeight="1">
      <c r="A13" s="3" t="s">
        <v>6</v>
      </c>
      <c r="B13" s="4" t="s">
        <v>4</v>
      </c>
      <c r="C13" s="5">
        <v>286</v>
      </c>
      <c r="D13">
        <f>SUM(C13,0.5*4)</f>
        <v>288</v>
      </c>
      <c r="E13">
        <v>288</v>
      </c>
      <c r="F13">
        <f t="shared" si="0"/>
        <v>9152</v>
      </c>
    </row>
    <row r="14" spans="1:6" ht="18" customHeight="1">
      <c r="A14" s="3" t="s">
        <v>7</v>
      </c>
      <c r="B14" s="4" t="s">
        <v>4</v>
      </c>
      <c r="C14" s="5">
        <v>324</v>
      </c>
      <c r="D14">
        <f>SUM(C14,0.5*4)</f>
        <v>326</v>
      </c>
      <c r="E14">
        <v>326</v>
      </c>
      <c r="F14">
        <f t="shared" si="0"/>
        <v>10368</v>
      </c>
    </row>
    <row r="15" spans="1:6" ht="18" customHeight="1">
      <c r="A15" s="3" t="s">
        <v>8</v>
      </c>
      <c r="B15" s="4" t="s">
        <v>4</v>
      </c>
      <c r="C15" s="5">
        <v>250</v>
      </c>
      <c r="D15">
        <f>SUM(C15,0.5*4)</f>
        <v>252</v>
      </c>
      <c r="E15">
        <v>252</v>
      </c>
      <c r="F15">
        <f t="shared" si="0"/>
        <v>8000</v>
      </c>
    </row>
    <row r="16" spans="1:6" ht="18" customHeight="1">
      <c r="A16" s="3" t="s">
        <v>9</v>
      </c>
      <c r="B16" s="4" t="s">
        <v>4</v>
      </c>
      <c r="C16" s="5">
        <v>257</v>
      </c>
      <c r="D16">
        <f t="shared" ref="D16:D27" si="1">SUM(C16,0.5*4)</f>
        <v>259</v>
      </c>
      <c r="E16">
        <v>259</v>
      </c>
      <c r="F16">
        <f t="shared" si="0"/>
        <v>8224</v>
      </c>
    </row>
    <row r="17" spans="1:6" ht="17.25" customHeight="1">
      <c r="A17" s="3" t="s">
        <v>10</v>
      </c>
      <c r="B17" s="4" t="s">
        <v>4</v>
      </c>
      <c r="C17" s="5">
        <v>263</v>
      </c>
      <c r="D17">
        <f t="shared" si="1"/>
        <v>265</v>
      </c>
      <c r="E17">
        <v>265</v>
      </c>
      <c r="F17">
        <f t="shared" si="0"/>
        <v>8416</v>
      </c>
    </row>
    <row r="18" spans="1:6" ht="19.5" customHeight="1" thickBot="1">
      <c r="A18" s="6" t="s">
        <v>11</v>
      </c>
      <c r="B18" s="7" t="s">
        <v>4</v>
      </c>
      <c r="C18" s="8">
        <v>266</v>
      </c>
      <c r="D18">
        <f t="shared" si="1"/>
        <v>268</v>
      </c>
      <c r="E18">
        <v>268</v>
      </c>
      <c r="F18">
        <f t="shared" si="0"/>
        <v>8512</v>
      </c>
    </row>
    <row r="19" spans="1:6" ht="15" customHeight="1" thickBot="1">
      <c r="A19" s="6" t="s">
        <v>24</v>
      </c>
      <c r="B19" s="7"/>
      <c r="C19" s="8"/>
    </row>
    <row r="20" spans="1:6" ht="20.25" customHeight="1">
      <c r="A20" s="3" t="s">
        <v>12</v>
      </c>
      <c r="B20" s="4" t="s">
        <v>13</v>
      </c>
      <c r="C20" s="5">
        <v>295</v>
      </c>
      <c r="D20">
        <f t="shared" si="1"/>
        <v>297</v>
      </c>
      <c r="E20">
        <v>297</v>
      </c>
      <c r="F20">
        <f t="shared" ref="F20:F27" si="2">C20*$A$1</f>
        <v>9440</v>
      </c>
    </row>
    <row r="21" spans="1:6" ht="18.75" customHeight="1">
      <c r="A21" s="3" t="s">
        <v>14</v>
      </c>
      <c r="B21" s="4" t="s">
        <v>15</v>
      </c>
      <c r="C21" s="5">
        <v>314</v>
      </c>
      <c r="D21">
        <f t="shared" si="1"/>
        <v>316</v>
      </c>
      <c r="E21">
        <v>316</v>
      </c>
      <c r="F21">
        <f t="shared" si="2"/>
        <v>10048</v>
      </c>
    </row>
    <row r="22" spans="1:6" ht="17.25" customHeight="1">
      <c r="A22" s="3" t="s">
        <v>16</v>
      </c>
      <c r="B22" s="4" t="s">
        <v>15</v>
      </c>
      <c r="C22" s="5">
        <v>335</v>
      </c>
      <c r="D22">
        <f t="shared" si="1"/>
        <v>337</v>
      </c>
      <c r="E22">
        <v>337</v>
      </c>
      <c r="F22">
        <f t="shared" si="2"/>
        <v>10720</v>
      </c>
    </row>
    <row r="23" spans="1:6" ht="18" customHeight="1">
      <c r="A23" s="3" t="s">
        <v>17</v>
      </c>
      <c r="B23" s="4" t="s">
        <v>15</v>
      </c>
      <c r="C23" s="5">
        <v>341</v>
      </c>
      <c r="D23">
        <f t="shared" si="1"/>
        <v>343</v>
      </c>
      <c r="E23">
        <v>343</v>
      </c>
      <c r="F23">
        <f t="shared" si="2"/>
        <v>10912</v>
      </c>
    </row>
    <row r="24" spans="1:6" ht="17.25" customHeight="1">
      <c r="A24" s="3" t="s">
        <v>18</v>
      </c>
      <c r="B24" s="4" t="s">
        <v>15</v>
      </c>
      <c r="C24" s="5">
        <v>349</v>
      </c>
      <c r="D24">
        <f t="shared" si="1"/>
        <v>351</v>
      </c>
      <c r="E24">
        <v>351</v>
      </c>
      <c r="F24">
        <f t="shared" si="2"/>
        <v>11168</v>
      </c>
    </row>
    <row r="25" spans="1:6" ht="16.5" customHeight="1">
      <c r="A25" s="3" t="s">
        <v>19</v>
      </c>
      <c r="B25" s="4" t="s">
        <v>15</v>
      </c>
      <c r="C25" s="5">
        <v>390</v>
      </c>
      <c r="D25">
        <f t="shared" si="1"/>
        <v>392</v>
      </c>
      <c r="E25">
        <v>392</v>
      </c>
      <c r="F25">
        <f t="shared" si="2"/>
        <v>12480</v>
      </c>
    </row>
    <row r="26" spans="1:6" ht="17.25" customHeight="1">
      <c r="A26" s="3" t="s">
        <v>20</v>
      </c>
      <c r="B26" s="4" t="s">
        <v>15</v>
      </c>
      <c r="C26" s="5">
        <v>446</v>
      </c>
      <c r="D26">
        <f t="shared" si="1"/>
        <v>448</v>
      </c>
      <c r="E26">
        <v>448</v>
      </c>
      <c r="F26">
        <f t="shared" si="2"/>
        <v>14272</v>
      </c>
    </row>
    <row r="27" spans="1:6" ht="18.75" customHeight="1" thickBot="1">
      <c r="A27" s="6" t="s">
        <v>21</v>
      </c>
      <c r="B27" s="7" t="s">
        <v>15</v>
      </c>
      <c r="C27" s="8">
        <v>458</v>
      </c>
      <c r="D27">
        <f t="shared" si="1"/>
        <v>460</v>
      </c>
      <c r="E27">
        <v>460</v>
      </c>
      <c r="F27">
        <f t="shared" si="2"/>
        <v>14656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8" sqref="A8"/>
    </sheetView>
  </sheetViews>
  <sheetFormatPr defaultRowHeight="15"/>
  <cols>
    <col min="1" max="1" width="48.25" customWidth="1"/>
    <col min="2" max="2" width="9.625" customWidth="1"/>
    <col min="4" max="4" width="10" customWidth="1"/>
    <col min="5" max="5" width="9.625" customWidth="1"/>
  </cols>
  <sheetData>
    <row r="1" spans="1:5" ht="18" customHeight="1">
      <c r="A1" s="11" t="s">
        <v>25</v>
      </c>
      <c r="B1" s="10" t="s">
        <v>26</v>
      </c>
      <c r="C1" t="s">
        <v>31</v>
      </c>
      <c r="D1" t="s">
        <v>27</v>
      </c>
      <c r="E1" t="s">
        <v>28</v>
      </c>
    </row>
    <row r="2" spans="1:5" ht="17.25" customHeight="1">
      <c r="A2" t="s">
        <v>29</v>
      </c>
      <c r="B2">
        <f>MAX(Лист1!F11:F18)</f>
        <v>10368</v>
      </c>
      <c r="C2">
        <f>MIN(Лист1!F11:F18)</f>
        <v>8000</v>
      </c>
      <c r="D2">
        <f>AVERAGE(Лист1!F11:F18)</f>
        <v>8788</v>
      </c>
      <c r="E2">
        <f>COUNT(Лист1!F11:F18)</f>
        <v>8</v>
      </c>
    </row>
    <row r="3" spans="1:5" ht="16.5" customHeight="1">
      <c r="A3" t="s">
        <v>30</v>
      </c>
      <c r="B3">
        <f>MAX(Лист1!F20:F27)</f>
        <v>14656</v>
      </c>
      <c r="C3">
        <f>MIN(Лист1!F20:F27)</f>
        <v>9440</v>
      </c>
      <c r="D3">
        <f>AVERAGE(Лист1!F20:F27)</f>
        <v>11712</v>
      </c>
      <c r="E3">
        <f>COUNT(Лист1!F20:F27)</f>
        <v>8</v>
      </c>
    </row>
    <row r="6" spans="1:5">
      <c r="A6" s="10" t="s">
        <v>25</v>
      </c>
      <c r="B6" t="s">
        <v>34</v>
      </c>
      <c r="C6" t="s">
        <v>32</v>
      </c>
      <c r="D6" t="s">
        <v>33</v>
      </c>
    </row>
    <row r="7" spans="1:5">
      <c r="A7" t="str">
        <f>INDEX(Лист1!A20:A27,MATCH(SMALL(Лист1!F20:F27,2),Лист1!F20:F27,))</f>
        <v>IntelCeleron333MHz/ACORP6LX87/DIMM16MbSDRAM10ns</v>
      </c>
      <c r="B7">
        <f>MIN(Лист1!F20:F27)</f>
        <v>9440</v>
      </c>
      <c r="C7" t="s">
        <v>35</v>
      </c>
      <c r="D7">
        <f>SMALL(Лист1!F20:F27,2)</f>
        <v>10048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4" sqref="C4"/>
    </sheetView>
  </sheetViews>
  <sheetFormatPr defaultRowHeight="15"/>
  <cols>
    <col min="1" max="1" width="10.375" customWidth="1"/>
    <col min="2" max="2" width="19.75" customWidth="1"/>
    <col min="3" max="3" width="21.125" customWidth="1"/>
    <col min="4" max="4" width="22.625" customWidth="1"/>
    <col min="5" max="5" width="21.625" customWidth="1"/>
    <col min="6" max="6" width="25.5" customWidth="1"/>
    <col min="7" max="7" width="23.125" customWidth="1"/>
  </cols>
  <sheetData>
    <row r="1" spans="1:7" ht="15.75" customHeight="1">
      <c r="A1" s="18" t="s">
        <v>36</v>
      </c>
      <c r="B1" s="20" t="s">
        <v>8</v>
      </c>
      <c r="C1" s="21"/>
      <c r="D1" s="22" t="s">
        <v>21</v>
      </c>
      <c r="E1" s="23"/>
      <c r="F1" s="22" t="str">
        <f>INDEX(Лист1!A20:A27,MATCH(SMALL(Лист1!F20:F27,2),Лист1!F20:F27,))</f>
        <v>IntelCeleron333MHz/ACORP6LX87/DIMM16MbSDRAM10ns</v>
      </c>
      <c r="G1" s="23"/>
    </row>
    <row r="2" spans="1:7">
      <c r="A2" s="19"/>
      <c r="B2" s="12" t="s">
        <v>39</v>
      </c>
      <c r="C2" s="13" t="s">
        <v>40</v>
      </c>
      <c r="D2" s="13" t="s">
        <v>37</v>
      </c>
      <c r="E2" s="13" t="s">
        <v>38</v>
      </c>
      <c r="F2" s="13" t="s">
        <v>37</v>
      </c>
      <c r="G2" s="13" t="s">
        <v>38</v>
      </c>
    </row>
    <row r="3" spans="1:7" ht="18.75">
      <c r="A3" s="14">
        <v>40817</v>
      </c>
      <c r="C3">
        <f>B3*Лист2!$C$2</f>
        <v>0</v>
      </c>
      <c r="E3" s="15">
        <f>D3*Лист2!$B$2</f>
        <v>0</v>
      </c>
      <c r="G3" s="15">
        <f>F3*Лист2!$D$7</f>
        <v>0</v>
      </c>
    </row>
    <row r="4" spans="1:7" ht="18.75">
      <c r="A4" s="14">
        <v>40848</v>
      </c>
      <c r="C4" s="15">
        <f>B3*Лист2!$C$2</f>
        <v>0</v>
      </c>
      <c r="E4" s="15">
        <f>D3*Лист2!$B$2</f>
        <v>0</v>
      </c>
      <c r="G4" s="15">
        <f>F3*Лист2!$D$7</f>
        <v>0</v>
      </c>
    </row>
    <row r="5" spans="1:7" ht="18.75">
      <c r="A5" s="14">
        <v>40878</v>
      </c>
      <c r="C5" s="15">
        <f>B3*Лист2!$C$2</f>
        <v>0</v>
      </c>
      <c r="E5" s="15">
        <f>D3*Лист2!$B$2</f>
        <v>0</v>
      </c>
      <c r="G5" s="15">
        <f>F3*Лист2!$D$7</f>
        <v>0</v>
      </c>
    </row>
    <row r="6" spans="1:7" ht="18.75">
      <c r="A6" s="14">
        <v>40909</v>
      </c>
      <c r="B6" s="16">
        <f t="shared" ref="B6:B11" ca="1" si="0">ROUND((RAND()*(206-6)+6),0)</f>
        <v>120</v>
      </c>
      <c r="C6" s="15">
        <f>B3*Лист2!$C$2</f>
        <v>0</v>
      </c>
      <c r="D6" s="17">
        <f t="shared" ref="D6:D11" ca="1" si="1">ROUND((RAND()*(106-6)+6),0)</f>
        <v>82</v>
      </c>
      <c r="E6" s="15">
        <f>D3*Лист2!$B$2</f>
        <v>0</v>
      </c>
      <c r="F6" s="16">
        <f t="shared" ref="F6:F11" ca="1" si="2">ROUND((RAND()*(306-6)+6),0)</f>
        <v>9</v>
      </c>
      <c r="G6" s="15">
        <f>F3*Лист2!$D$7</f>
        <v>0</v>
      </c>
    </row>
    <row r="7" spans="1:7" ht="18.75">
      <c r="A7" s="14">
        <v>40940</v>
      </c>
      <c r="B7" s="16">
        <f t="shared" ca="1" si="0"/>
        <v>190</v>
      </c>
      <c r="C7" s="15">
        <f>B3*Лист2!$C$2</f>
        <v>0</v>
      </c>
      <c r="D7" s="16">
        <f t="shared" ca="1" si="1"/>
        <v>25</v>
      </c>
      <c r="E7" s="15">
        <f>D3*Лист2!$B$2</f>
        <v>0</v>
      </c>
      <c r="F7" s="16">
        <f t="shared" ca="1" si="2"/>
        <v>107</v>
      </c>
      <c r="G7" s="15">
        <f>F3*Лист2!$D$7</f>
        <v>0</v>
      </c>
    </row>
    <row r="8" spans="1:7" ht="18.75">
      <c r="A8" s="14">
        <v>40969</v>
      </c>
      <c r="B8" s="16">
        <f t="shared" ca="1" si="0"/>
        <v>172</v>
      </c>
      <c r="C8" s="15">
        <f>B3*Лист2!$C$2</f>
        <v>0</v>
      </c>
      <c r="D8" s="17">
        <f t="shared" ca="1" si="1"/>
        <v>54</v>
      </c>
      <c r="E8" s="15">
        <f>D3*Лист2!$B$2</f>
        <v>0</v>
      </c>
      <c r="F8" s="16">
        <f t="shared" ca="1" si="2"/>
        <v>251</v>
      </c>
      <c r="G8" s="15">
        <f>F3*Лист2!$D$7</f>
        <v>0</v>
      </c>
    </row>
    <row r="9" spans="1:7" ht="18.75">
      <c r="A9" s="14">
        <v>41000</v>
      </c>
      <c r="B9" s="16">
        <f t="shared" ca="1" si="0"/>
        <v>84</v>
      </c>
      <c r="C9" s="15">
        <f>B3*Лист2!$C$2</f>
        <v>0</v>
      </c>
      <c r="D9" s="17">
        <f t="shared" ca="1" si="1"/>
        <v>9</v>
      </c>
      <c r="E9" s="15">
        <f>D3*Лист2!$B$2</f>
        <v>0</v>
      </c>
      <c r="F9" s="16">
        <f t="shared" ca="1" si="2"/>
        <v>254</v>
      </c>
      <c r="G9" s="15">
        <f>F3*Лист2!$D$7</f>
        <v>0</v>
      </c>
    </row>
    <row r="10" spans="1:7" ht="18.75">
      <c r="A10" s="14">
        <v>41030</v>
      </c>
      <c r="B10" s="16">
        <f t="shared" ca="1" si="0"/>
        <v>68</v>
      </c>
      <c r="C10" s="15">
        <f>B3*Лист2!$C$2</f>
        <v>0</v>
      </c>
      <c r="D10" s="17">
        <f t="shared" ca="1" si="1"/>
        <v>103</v>
      </c>
      <c r="E10" s="15">
        <f>D3*Лист2!$B$2</f>
        <v>0</v>
      </c>
      <c r="F10" s="16">
        <f t="shared" ca="1" si="2"/>
        <v>232</v>
      </c>
      <c r="G10" s="15">
        <f>F3*Лист2!$D$7</f>
        <v>0</v>
      </c>
    </row>
    <row r="11" spans="1:7" ht="18.75">
      <c r="A11" s="14">
        <v>41061</v>
      </c>
      <c r="B11" s="16">
        <f t="shared" ca="1" si="0"/>
        <v>185</v>
      </c>
      <c r="C11" s="15">
        <f>B3*Лист2!$C$2</f>
        <v>0</v>
      </c>
      <c r="D11" s="17">
        <f t="shared" ca="1" si="1"/>
        <v>52</v>
      </c>
      <c r="E11" s="15">
        <f>D3*Лист2!$B$2</f>
        <v>0</v>
      </c>
      <c r="F11" s="16">
        <f t="shared" ca="1" si="2"/>
        <v>294</v>
      </c>
      <c r="G11" s="15">
        <f>F3*Лист2!$D$7</f>
        <v>0</v>
      </c>
    </row>
    <row r="12" spans="1:7" ht="18.75">
      <c r="A12" s="14">
        <v>41091</v>
      </c>
      <c r="B12" s="15"/>
      <c r="C12" s="15">
        <f>B3*Лист2!$C$2</f>
        <v>0</v>
      </c>
      <c r="D12" s="17"/>
      <c r="E12" s="15">
        <f>D3*Лист2!$B$2</f>
        <v>0</v>
      </c>
      <c r="F12" s="16"/>
      <c r="G12" s="15">
        <f>F3*Лист2!$D$7</f>
        <v>0</v>
      </c>
    </row>
    <row r="13" spans="1:7" ht="18.75">
      <c r="A13" s="14">
        <v>41122</v>
      </c>
      <c r="B13" s="16"/>
      <c r="C13" s="15">
        <f>B3*Лист2!$C$2</f>
        <v>0</v>
      </c>
      <c r="D13" s="17"/>
      <c r="E13" s="15">
        <f>D3*Лист2!$B$2</f>
        <v>0</v>
      </c>
      <c r="F13" s="16"/>
      <c r="G13" s="15">
        <f>F3*Лист2!$D$7</f>
        <v>0</v>
      </c>
    </row>
    <row r="14" spans="1:7" ht="18.75">
      <c r="A14" s="14">
        <v>41153</v>
      </c>
      <c r="B14" s="16"/>
      <c r="C14" s="15">
        <f>B3*Лист2!$C$2</f>
        <v>0</v>
      </c>
      <c r="D14" s="17"/>
      <c r="E14" s="15">
        <f>D3*Лист2!$B$2</f>
        <v>0</v>
      </c>
      <c r="F14" s="16"/>
      <c r="G14" s="15">
        <f>F3*Лист2!$D$7</f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2012-06-13T02:15:26Z</dcterms:modified>
</cp:coreProperties>
</file>