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6" i="1"/>
  <c r="H30"/>
  <c r="E18"/>
  <c r="D18"/>
  <c r="E6"/>
  <c r="D6"/>
  <c r="J6" s="1"/>
  <c r="I30" l="1"/>
  <c r="J30" s="1"/>
  <c r="K30" s="1"/>
  <c r="I18"/>
  <c r="J18" s="1"/>
</calcChain>
</file>

<file path=xl/comments1.xml><?xml version="1.0" encoding="utf-8"?>
<comments xmlns="http://schemas.openxmlformats.org/spreadsheetml/2006/main">
  <authors>
    <author>Автор</author>
  </authors>
  <commentList>
    <comment ref="D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если есть основание пишем есть  если нет ничего не пишем</t>
        </r>
      </text>
    </comment>
  </commentList>
</comments>
</file>

<file path=xl/sharedStrings.xml><?xml version="1.0" encoding="utf-8"?>
<sst xmlns="http://schemas.openxmlformats.org/spreadsheetml/2006/main" count="58" uniqueCount="34">
  <si>
    <t>длина</t>
  </si>
  <si>
    <t>ширина</t>
  </si>
  <si>
    <t>высота</t>
  </si>
  <si>
    <t>станок</t>
  </si>
  <si>
    <t>пленка</t>
  </si>
  <si>
    <t>расход пленки</t>
  </si>
  <si>
    <t>стоимось</t>
  </si>
  <si>
    <t>цена упаковки</t>
  </si>
  <si>
    <t>Смотрите как я считаю:</t>
  </si>
  <si>
    <t>Если упаковывать без основания:</t>
  </si>
  <si>
    <t>Необходимая длина пленки это: одна ширина и две высоты (1,5 метра + 2  метра + 2 метра) = 5,5 метров</t>
  </si>
  <si>
    <t>Ширина пленки для данного станка должна быть: 2 высоты и длина (2 метра  * 2 + 3 метра) = 7 метров.</t>
  </si>
  <si>
    <t>Если упаковывать с основанием:</t>
  </si>
  <si>
    <t>Необходимая длина пленки это: две ширина и две высоты (1,5 метра + 1,5 метра + 2  метра + 2 метра) = 7 метров</t>
  </si>
  <si>
    <t>Ширина пленки для данного станка должна быть: 0,7 высоты два раза и длина ((2 метра  * 0,7) * 2 + 3 метра) = 5,8 метров.</t>
  </si>
  <si>
    <t>(почему 0,7 высоты - что бы можно было сделать внахлест пленку и склеить (как конверт))</t>
  </si>
  <si>
    <t>Вот вроде так. Хотя могу ошибаться.</t>
  </si>
  <si>
    <t>при первом случае упаковки одним рулоном упакуем 39,01/7 метров = 5,5 станков т.е. 5штук</t>
  </si>
  <si>
    <t>при втором - 39,01/7 метров = 5 станков.</t>
  </si>
  <si>
    <t>При цене рулона в 10 500 руб упаковка каждого 2 100 руб.</t>
  </si>
  <si>
    <t>ВСЕ! У меня съехала крыша. Пошел курить.</t>
  </si>
  <si>
    <t>длина, м</t>
  </si>
  <si>
    <t>ширина, м</t>
  </si>
  <si>
    <t>количество станков</t>
  </si>
  <si>
    <t>расчет упаковки станка без основания</t>
  </si>
  <si>
    <t>расчет упаковки станка с основанием</t>
  </si>
  <si>
    <t>универсальный вариант для всего</t>
  </si>
  <si>
    <t>расход кв.м</t>
  </si>
  <si>
    <t>основание</t>
  </si>
  <si>
    <t>есть</t>
  </si>
  <si>
    <t>длина на один станок</t>
  </si>
  <si>
    <t>всего станков</t>
  </si>
  <si>
    <t>расчеты</t>
  </si>
  <si>
    <t>в последнем  случаи получается погрешность в расчете без основания. Получается не 5 а 4 станка. Т.е не 7 м а 9м на станок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</si>
</sst>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left" indent="15"/>
    </xf>
    <xf numFmtId="0" fontId="1" fillId="0" borderId="0" xfId="0" applyFont="1" applyAlignment="1">
      <alignment horizontal="left" indent="15"/>
    </xf>
    <xf numFmtId="0" fontId="0" fillId="3" borderId="1" xfId="0" applyFill="1" applyBorder="1"/>
    <xf numFmtId="0" fontId="0" fillId="4" borderId="0" xfId="0" applyFill="1"/>
    <xf numFmtId="1" fontId="0" fillId="3" borderId="1" xfId="0" applyNumberFormat="1" applyFill="1" applyBorder="1"/>
    <xf numFmtId="0" fontId="4" fillId="4" borderId="0" xfId="0" applyFont="1" applyFill="1"/>
    <xf numFmtId="0" fontId="0" fillId="2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8"/>
  <sheetViews>
    <sheetView tabSelected="1" zoomScale="85" zoomScaleNormal="85" workbookViewId="0">
      <selection activeCell="F39" sqref="F39"/>
    </sheetView>
  </sheetViews>
  <sheetFormatPr defaultRowHeight="15"/>
  <cols>
    <col min="4" max="4" width="12" customWidth="1"/>
    <col min="5" max="5" width="12.5703125" customWidth="1"/>
    <col min="6" max="6" width="9.7109375" customWidth="1"/>
    <col min="7" max="7" width="10.85546875" customWidth="1"/>
    <col min="8" max="8" width="13.28515625" customWidth="1"/>
    <col min="9" max="9" width="20.85546875" customWidth="1"/>
    <col min="10" max="10" width="21.5703125" customWidth="1"/>
    <col min="11" max="11" width="19" customWidth="1"/>
    <col min="12" max="12" width="18.28515625" customWidth="1"/>
  </cols>
  <sheetData>
    <row r="2" spans="1:10" ht="15.75">
      <c r="A2" s="7" t="s">
        <v>24</v>
      </c>
      <c r="B2" s="5"/>
      <c r="C2" s="5"/>
      <c r="D2" s="5"/>
    </row>
    <row r="4" spans="1:10">
      <c r="A4" s="8" t="s">
        <v>3</v>
      </c>
      <c r="B4" s="8"/>
      <c r="C4" s="8"/>
      <c r="D4" s="9" t="s">
        <v>5</v>
      </c>
      <c r="E4" s="10"/>
      <c r="F4" s="8" t="s">
        <v>4</v>
      </c>
      <c r="G4" s="8"/>
      <c r="H4" s="8"/>
      <c r="I4" s="12" t="s">
        <v>23</v>
      </c>
      <c r="J4" s="11" t="s">
        <v>7</v>
      </c>
    </row>
    <row r="5" spans="1:10">
      <c r="A5" s="1" t="s">
        <v>0</v>
      </c>
      <c r="B5" s="1" t="s">
        <v>1</v>
      </c>
      <c r="C5" s="1" t="s">
        <v>2</v>
      </c>
      <c r="D5" s="4" t="s">
        <v>21</v>
      </c>
      <c r="E5" s="4" t="s">
        <v>22</v>
      </c>
      <c r="F5" s="1" t="s">
        <v>0</v>
      </c>
      <c r="G5" s="1" t="s">
        <v>1</v>
      </c>
      <c r="H5" s="1" t="s">
        <v>6</v>
      </c>
      <c r="I5" s="13"/>
      <c r="J5" s="11"/>
    </row>
    <row r="6" spans="1:10">
      <c r="A6" s="1">
        <v>3</v>
      </c>
      <c r="B6" s="1">
        <v>1.5</v>
      </c>
      <c r="C6" s="1">
        <v>2</v>
      </c>
      <c r="D6" s="4">
        <f>B6+2*C6</f>
        <v>5.5</v>
      </c>
      <c r="E6" s="4">
        <f>2*C6+A6</f>
        <v>7</v>
      </c>
      <c r="F6" s="1">
        <v>39.01</v>
      </c>
      <c r="G6" s="1">
        <v>6.71</v>
      </c>
      <c r="H6" s="1">
        <v>10500</v>
      </c>
      <c r="I6" s="4">
        <f>FLOOR(F6/MAX(D6:E6),1)</f>
        <v>5</v>
      </c>
      <c r="J6" s="4">
        <f>H6/I6</f>
        <v>2100</v>
      </c>
    </row>
    <row r="7" spans="1:10">
      <c r="A7" s="1"/>
      <c r="B7" s="1"/>
      <c r="C7" s="1"/>
      <c r="D7" s="4"/>
      <c r="E7" s="4"/>
      <c r="F7" s="1"/>
      <c r="G7" s="1"/>
      <c r="H7" s="1"/>
      <c r="I7" s="4"/>
      <c r="J7" s="4"/>
    </row>
    <row r="8" spans="1:10">
      <c r="A8" s="1"/>
      <c r="B8" s="1"/>
      <c r="C8" s="1"/>
      <c r="D8" s="4"/>
      <c r="E8" s="4"/>
      <c r="F8" s="1"/>
      <c r="G8" s="1"/>
      <c r="H8" s="1"/>
      <c r="I8" s="4"/>
      <c r="J8" s="4"/>
    </row>
    <row r="9" spans="1:10">
      <c r="A9" s="1"/>
      <c r="B9" s="1"/>
      <c r="C9" s="1"/>
      <c r="D9" s="4"/>
      <c r="E9" s="4"/>
      <c r="F9" s="1"/>
      <c r="G9" s="1"/>
      <c r="H9" s="1"/>
      <c r="I9" s="4"/>
      <c r="J9" s="4"/>
    </row>
    <row r="10" spans="1:10">
      <c r="A10" s="1"/>
      <c r="B10" s="1"/>
      <c r="C10" s="1"/>
      <c r="D10" s="4"/>
      <c r="E10" s="4"/>
      <c r="F10" s="1"/>
      <c r="G10" s="1"/>
      <c r="H10" s="1"/>
      <c r="I10" s="4"/>
      <c r="J10" s="4"/>
    </row>
    <row r="11" spans="1:10">
      <c r="A11" s="1"/>
      <c r="B11" s="1"/>
      <c r="C11" s="1"/>
      <c r="D11" s="4"/>
      <c r="E11" s="4"/>
      <c r="F11" s="1"/>
      <c r="G11" s="1"/>
      <c r="H11" s="1"/>
      <c r="I11" s="4"/>
      <c r="J11" s="4"/>
    </row>
    <row r="12" spans="1:10">
      <c r="A12" s="1"/>
      <c r="B12" s="1"/>
      <c r="C12" s="1"/>
      <c r="D12" s="4"/>
      <c r="E12" s="4"/>
      <c r="F12" s="1"/>
      <c r="G12" s="1"/>
      <c r="H12" s="1"/>
      <c r="I12" s="4"/>
      <c r="J12" s="4"/>
    </row>
    <row r="14" spans="1:10" ht="15.75">
      <c r="A14" s="7" t="s">
        <v>25</v>
      </c>
      <c r="B14" s="5"/>
      <c r="C14" s="5"/>
      <c r="D14" s="5"/>
    </row>
    <row r="16" spans="1:10">
      <c r="A16" s="8" t="s">
        <v>3</v>
      </c>
      <c r="B16" s="8"/>
      <c r="C16" s="8"/>
      <c r="D16" s="9" t="s">
        <v>5</v>
      </c>
      <c r="E16" s="10"/>
      <c r="F16" s="8" t="s">
        <v>4</v>
      </c>
      <c r="G16" s="8"/>
      <c r="H16" s="8"/>
      <c r="I16" s="12" t="s">
        <v>23</v>
      </c>
      <c r="J16" s="11" t="s">
        <v>7</v>
      </c>
    </row>
    <row r="17" spans="1:11">
      <c r="A17" s="1" t="s">
        <v>0</v>
      </c>
      <c r="B17" s="1" t="s">
        <v>1</v>
      </c>
      <c r="C17" s="1" t="s">
        <v>2</v>
      </c>
      <c r="D17" s="4" t="s">
        <v>21</v>
      </c>
      <c r="E17" s="4" t="s">
        <v>22</v>
      </c>
      <c r="F17" s="1" t="s">
        <v>0</v>
      </c>
      <c r="G17" s="1" t="s">
        <v>1</v>
      </c>
      <c r="H17" s="1" t="s">
        <v>6</v>
      </c>
      <c r="I17" s="13"/>
      <c r="J17" s="11"/>
    </row>
    <row r="18" spans="1:11">
      <c r="A18" s="1">
        <v>3</v>
      </c>
      <c r="B18" s="1">
        <v>1.5</v>
      </c>
      <c r="C18" s="1">
        <v>2</v>
      </c>
      <c r="D18" s="4">
        <f>B18*2+C18*2</f>
        <v>7</v>
      </c>
      <c r="E18" s="4">
        <f>(0.7*C18)*2+A18</f>
        <v>5.8</v>
      </c>
      <c r="F18" s="1">
        <v>39.01</v>
      </c>
      <c r="G18" s="1">
        <v>6.71</v>
      </c>
      <c r="H18" s="1">
        <v>10500</v>
      </c>
      <c r="I18" s="6">
        <f>FLOOR(F18/MAX(D18:E18),1)</f>
        <v>5</v>
      </c>
      <c r="J18" s="4">
        <f>H18/I18</f>
        <v>2100</v>
      </c>
    </row>
    <row r="19" spans="1:11">
      <c r="A19" s="1"/>
      <c r="B19" s="1"/>
      <c r="C19" s="1"/>
      <c r="D19" s="4"/>
      <c r="E19" s="4"/>
      <c r="F19" s="1"/>
      <c r="G19" s="1"/>
      <c r="H19" s="1"/>
      <c r="I19" s="4"/>
      <c r="J19" s="4"/>
    </row>
    <row r="20" spans="1:11">
      <c r="A20" s="1"/>
      <c r="B20" s="1"/>
      <c r="C20" s="1"/>
      <c r="D20" s="4"/>
      <c r="E20" s="4"/>
      <c r="F20" s="1"/>
      <c r="G20" s="1"/>
      <c r="H20" s="1"/>
      <c r="I20" s="4"/>
      <c r="J20" s="4"/>
    </row>
    <row r="21" spans="1:11">
      <c r="A21" s="1"/>
      <c r="B21" s="1"/>
      <c r="C21" s="1"/>
      <c r="D21" s="4"/>
      <c r="E21" s="4"/>
      <c r="F21" s="1"/>
      <c r="G21" s="1"/>
      <c r="H21" s="1"/>
      <c r="I21" s="4"/>
      <c r="J21" s="4"/>
    </row>
    <row r="22" spans="1:11">
      <c r="A22" s="1"/>
      <c r="B22" s="1"/>
      <c r="C22" s="1"/>
      <c r="D22" s="4"/>
      <c r="E22" s="4"/>
      <c r="F22" s="1"/>
      <c r="G22" s="1"/>
      <c r="H22" s="1"/>
      <c r="I22" s="4"/>
      <c r="J22" s="4"/>
    </row>
    <row r="23" spans="1:11">
      <c r="A23" s="1"/>
      <c r="B23" s="1"/>
      <c r="C23" s="1"/>
      <c r="D23" s="4"/>
      <c r="E23" s="4"/>
      <c r="F23" s="1"/>
      <c r="G23" s="1"/>
      <c r="H23" s="1"/>
      <c r="I23" s="4"/>
      <c r="J23" s="4"/>
    </row>
    <row r="24" spans="1:11">
      <c r="A24" s="1"/>
      <c r="B24" s="1"/>
      <c r="C24" s="1"/>
      <c r="D24" s="4"/>
      <c r="E24" s="4"/>
      <c r="F24" s="1"/>
      <c r="G24" s="1"/>
      <c r="H24" s="1"/>
      <c r="I24" s="4"/>
      <c r="J24" s="4"/>
    </row>
    <row r="26" spans="1:11" ht="15.75">
      <c r="A26" s="7" t="s">
        <v>26</v>
      </c>
      <c r="B26" s="5"/>
      <c r="C26" s="5"/>
      <c r="D26" s="5"/>
    </row>
    <row r="28" spans="1:11">
      <c r="A28" s="8" t="s">
        <v>3</v>
      </c>
      <c r="B28" s="8"/>
      <c r="C28" s="8"/>
      <c r="D28" s="18" t="s">
        <v>28</v>
      </c>
      <c r="E28" s="14" t="s">
        <v>4</v>
      </c>
      <c r="F28" s="15"/>
      <c r="G28" s="16"/>
      <c r="H28" s="9" t="s">
        <v>32</v>
      </c>
      <c r="I28" s="17"/>
      <c r="J28" s="17"/>
      <c r="K28" s="10"/>
    </row>
    <row r="29" spans="1:11">
      <c r="A29" s="1" t="s">
        <v>0</v>
      </c>
      <c r="B29" s="1" t="s">
        <v>1</v>
      </c>
      <c r="C29" s="1" t="s">
        <v>2</v>
      </c>
      <c r="D29" s="19"/>
      <c r="E29" s="1" t="s">
        <v>0</v>
      </c>
      <c r="F29" s="1" t="s">
        <v>1</v>
      </c>
      <c r="G29" s="1" t="s">
        <v>6</v>
      </c>
      <c r="H29" s="4" t="s">
        <v>27</v>
      </c>
      <c r="I29" s="4" t="s">
        <v>30</v>
      </c>
      <c r="J29" s="4" t="s">
        <v>31</v>
      </c>
      <c r="K29" s="4" t="s">
        <v>7</v>
      </c>
    </row>
    <row r="30" spans="1:11">
      <c r="A30" s="1">
        <v>3</v>
      </c>
      <c r="B30" s="1">
        <v>1.5</v>
      </c>
      <c r="C30" s="1">
        <v>2</v>
      </c>
      <c r="D30" s="1" t="s">
        <v>29</v>
      </c>
      <c r="E30" s="1">
        <v>39.01</v>
      </c>
      <c r="F30" s="1">
        <v>6.71</v>
      </c>
      <c r="G30" s="1">
        <v>10500</v>
      </c>
      <c r="H30" s="4">
        <f>IF(D30="есть",2*(C30*A30)+2*(B30*C30)+A30*B30,(A30*B30+B30*C30+A30*C30)*2)</f>
        <v>22.5</v>
      </c>
      <c r="I30" s="4">
        <f>H30/MAX(A30:C30)</f>
        <v>7.5</v>
      </c>
      <c r="J30" s="4">
        <f>FLOOR(E30/I30,1)</f>
        <v>5</v>
      </c>
      <c r="K30" s="4">
        <f>G30/J30</f>
        <v>2100</v>
      </c>
    </row>
    <row r="31" spans="1:11">
      <c r="A31" s="1"/>
      <c r="B31" s="1"/>
      <c r="C31" s="1"/>
      <c r="D31" s="1"/>
      <c r="E31" s="1"/>
      <c r="F31" s="1"/>
      <c r="G31" s="1"/>
      <c r="H31" s="4"/>
      <c r="I31" s="4"/>
      <c r="J31" s="4"/>
      <c r="K31" s="4"/>
    </row>
    <row r="32" spans="1:11">
      <c r="A32" s="1"/>
      <c r="B32" s="1"/>
      <c r="C32" s="1"/>
      <c r="D32" s="1"/>
      <c r="E32" s="1"/>
      <c r="F32" s="1"/>
      <c r="G32" s="1"/>
      <c r="H32" s="4"/>
      <c r="I32" s="4"/>
      <c r="J32" s="4"/>
      <c r="K32" s="4"/>
    </row>
    <row r="33" spans="1:11">
      <c r="A33" s="1"/>
      <c r="B33" s="1"/>
      <c r="C33" s="1"/>
      <c r="D33" s="1"/>
      <c r="E33" s="1"/>
      <c r="F33" s="1"/>
      <c r="G33" s="1"/>
      <c r="H33" s="4"/>
      <c r="I33" s="4"/>
      <c r="J33" s="4"/>
      <c r="K33" s="4"/>
    </row>
    <row r="34" spans="1:11">
      <c r="A34" s="1"/>
      <c r="B34" s="1"/>
      <c r="C34" s="1"/>
      <c r="D34" s="1"/>
      <c r="E34" s="1"/>
      <c r="F34" s="1"/>
      <c r="G34" s="1"/>
      <c r="H34" s="4"/>
      <c r="I34" s="4"/>
      <c r="J34" s="4"/>
      <c r="K34" s="4"/>
    </row>
    <row r="35" spans="1:11">
      <c r="A35" s="1"/>
      <c r="B35" s="1"/>
      <c r="C35" s="1"/>
      <c r="D35" s="1"/>
      <c r="E35" s="1"/>
      <c r="F35" s="1"/>
      <c r="G35" s="1"/>
      <c r="H35" s="4"/>
      <c r="I35" s="4"/>
      <c r="J35" s="4"/>
      <c r="K35" s="4"/>
    </row>
    <row r="36" spans="1:11">
      <c r="A36" s="1"/>
      <c r="B36" s="1"/>
      <c r="C36" s="1"/>
      <c r="D36" s="1"/>
      <c r="E36" s="1"/>
      <c r="F36" s="1"/>
      <c r="G36" s="1"/>
      <c r="H36" s="4"/>
      <c r="I36" s="4"/>
      <c r="J36" s="4"/>
      <c r="K36" s="4"/>
    </row>
    <row r="38" spans="1:11">
      <c r="G38" t="s">
        <v>33</v>
      </c>
    </row>
  </sheetData>
  <mergeCells count="14">
    <mergeCell ref="E28:G28"/>
    <mergeCell ref="H28:K28"/>
    <mergeCell ref="D28:D29"/>
    <mergeCell ref="A16:C16"/>
    <mergeCell ref="D16:E16"/>
    <mergeCell ref="F16:H16"/>
    <mergeCell ref="I16:I17"/>
    <mergeCell ref="J16:J17"/>
    <mergeCell ref="A28:C28"/>
    <mergeCell ref="A4:C4"/>
    <mergeCell ref="D4:E4"/>
    <mergeCell ref="F4:H4"/>
    <mergeCell ref="J4:J5"/>
    <mergeCell ref="I4:I5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B28"/>
  <sheetViews>
    <sheetView workbookViewId="0">
      <selection activeCell="C6" sqref="C6"/>
    </sheetView>
  </sheetViews>
  <sheetFormatPr defaultRowHeight="15"/>
  <sheetData>
    <row r="3" spans="2:2">
      <c r="B3" s="3" t="s">
        <v>8</v>
      </c>
    </row>
    <row r="4" spans="2:2">
      <c r="B4" s="2"/>
    </row>
    <row r="5" spans="2:2">
      <c r="B5" s="3" t="s">
        <v>9</v>
      </c>
    </row>
    <row r="6" spans="2:2">
      <c r="B6" s="2"/>
    </row>
    <row r="7" spans="2:2">
      <c r="B7" s="3" t="s">
        <v>10</v>
      </c>
    </row>
    <row r="8" spans="2:2">
      <c r="B8" s="3" t="s">
        <v>11</v>
      </c>
    </row>
    <row r="9" spans="2:2">
      <c r="B9" s="2"/>
    </row>
    <row r="10" spans="2:2">
      <c r="B10" s="2"/>
    </row>
    <row r="11" spans="2:2">
      <c r="B11" s="2"/>
    </row>
    <row r="12" spans="2:2">
      <c r="B12" s="3" t="s">
        <v>12</v>
      </c>
    </row>
    <row r="13" spans="2:2">
      <c r="B13" s="2"/>
    </row>
    <row r="14" spans="2:2">
      <c r="B14" s="2"/>
    </row>
    <row r="15" spans="2:2">
      <c r="B15" s="3" t="s">
        <v>13</v>
      </c>
    </row>
    <row r="16" spans="2:2">
      <c r="B16" s="3" t="s">
        <v>14</v>
      </c>
    </row>
    <row r="17" spans="2:2">
      <c r="B17" s="2"/>
    </row>
    <row r="18" spans="2:2">
      <c r="B18" s="3" t="s">
        <v>15</v>
      </c>
    </row>
    <row r="19" spans="2:2">
      <c r="B19" s="2"/>
    </row>
    <row r="20" spans="2:2">
      <c r="B20" s="2"/>
    </row>
    <row r="21" spans="2:2">
      <c r="B21" s="3" t="s">
        <v>16</v>
      </c>
    </row>
    <row r="22" spans="2:2">
      <c r="B22" s="2"/>
    </row>
    <row r="23" spans="2:2">
      <c r="B23" s="3" t="s">
        <v>17</v>
      </c>
    </row>
    <row r="24" spans="2:2">
      <c r="B24" s="3" t="s">
        <v>18</v>
      </c>
    </row>
    <row r="25" spans="2:2">
      <c r="B25" s="2"/>
    </row>
    <row r="26" spans="2:2">
      <c r="B26" s="3" t="s">
        <v>19</v>
      </c>
    </row>
    <row r="27" spans="2:2">
      <c r="B27" s="2"/>
    </row>
    <row r="28" spans="2:2">
      <c r="B28" s="3" t="s">
        <v>20</v>
      </c>
    </row>
  </sheetData>
  <pageMargins left="0.23622047244094491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2012-05-17T10:10:19Z</dcterms:modified>
</cp:coreProperties>
</file>