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Нормативы" sheetId="3" r:id="rId1"/>
    <sheet name="Наряд" sheetId="1" r:id="rId2"/>
    <sheet name="Наряд 2 лист" sheetId="2" r:id="rId3"/>
    <sheet name="Лист3" sheetId="5" r:id="rId4"/>
  </sheets>
  <definedNames>
    <definedName name="_xlnm._FilterDatabase" localSheetId="1" hidden="1">Наряд!$A$10:$N$11</definedName>
    <definedName name="_xlnm.Print_Area" localSheetId="1">Наряд!$A$1:$N$11</definedName>
  </definedNames>
  <calcPr calcId="124519"/>
</workbook>
</file>

<file path=xl/calcChain.xml><?xml version="1.0" encoding="utf-8"?>
<calcChain xmlns="http://schemas.openxmlformats.org/spreadsheetml/2006/main">
  <c r="U23" i="2"/>
  <c r="T23"/>
  <c r="U19"/>
  <c r="T7"/>
  <c r="U7"/>
  <c r="T9"/>
  <c r="U9"/>
  <c r="T11"/>
  <c r="U11"/>
  <c r="T13"/>
  <c r="U13"/>
  <c r="T15"/>
  <c r="U15"/>
  <c r="T17"/>
  <c r="U17"/>
  <c r="T19"/>
  <c r="T21"/>
  <c r="U21"/>
  <c r="U5"/>
  <c r="T5"/>
  <c r="E30" i="3"/>
  <c r="F30" s="1"/>
  <c r="G30" s="1"/>
  <c r="E29"/>
  <c r="F29" s="1"/>
  <c r="G29" s="1"/>
  <c r="E28"/>
  <c r="F28" s="1"/>
  <c r="G28" s="1"/>
  <c r="E27"/>
  <c r="F27"/>
  <c r="G27" s="1"/>
  <c r="E26"/>
  <c r="F26" s="1"/>
  <c r="G26" s="1"/>
  <c r="E25"/>
  <c r="F25" s="1"/>
  <c r="G25" s="1"/>
  <c r="E24"/>
  <c r="F24" s="1"/>
  <c r="G24" s="1"/>
  <c r="E23"/>
  <c r="F23"/>
  <c r="G23" s="1"/>
  <c r="E22"/>
  <c r="F22" s="1"/>
  <c r="G22" s="1"/>
  <c r="E21"/>
  <c r="F21" s="1"/>
  <c r="G21" s="1"/>
  <c r="E20"/>
  <c r="F20" s="1"/>
  <c r="G20" s="1"/>
  <c r="E19"/>
  <c r="F19"/>
  <c r="G19" s="1"/>
  <c r="E18"/>
  <c r="F18" s="1"/>
  <c r="G18" s="1"/>
  <c r="E17"/>
  <c r="F17" s="1"/>
  <c r="G17" s="1"/>
  <c r="E16"/>
  <c r="F16" s="1"/>
  <c r="G16" s="1"/>
  <c r="E15"/>
  <c r="F15"/>
  <c r="G15" s="1"/>
  <c r="E14"/>
  <c r="F14" s="1"/>
  <c r="G14" s="1"/>
  <c r="E13"/>
  <c r="F13" s="1"/>
  <c r="G13" s="1"/>
  <c r="E12"/>
  <c r="F12" s="1"/>
  <c r="G12" s="1"/>
  <c r="E11"/>
  <c r="F11"/>
  <c r="G11" s="1"/>
  <c r="E10"/>
  <c r="F10" s="1"/>
  <c r="G10" s="1"/>
  <c r="E9"/>
  <c r="F9" s="1"/>
  <c r="G9" s="1"/>
  <c r="E8"/>
  <c r="F8" s="1"/>
  <c r="E7"/>
  <c r="F7"/>
  <c r="G7" s="1"/>
  <c r="E6"/>
  <c r="F6" s="1"/>
  <c r="G6" s="1"/>
  <c r="G8" l="1"/>
  <c r="G5" s="1"/>
  <c r="F5"/>
</calcChain>
</file>

<file path=xl/sharedStrings.xml><?xml version="1.0" encoding="utf-8"?>
<sst xmlns="http://schemas.openxmlformats.org/spreadsheetml/2006/main" count="90" uniqueCount="81">
  <si>
    <t>Дата</t>
  </si>
  <si>
    <t>Описание работ</t>
  </si>
  <si>
    <t>Расценка за час работы</t>
  </si>
  <si>
    <t>Часов</t>
  </si>
  <si>
    <t>Отработано</t>
  </si>
  <si>
    <t>Дней</t>
  </si>
  <si>
    <t>Сумма в рублях</t>
  </si>
  <si>
    <t>Доплата</t>
  </si>
  <si>
    <t>%</t>
  </si>
  <si>
    <t>Всего к оплате</t>
  </si>
  <si>
    <t xml:space="preserve">                    "Согласовано"</t>
  </si>
  <si>
    <t>Ф.И.О.</t>
  </si>
  <si>
    <t>Отработано часов</t>
  </si>
  <si>
    <t>х</t>
  </si>
  <si>
    <t>Отработано всего</t>
  </si>
  <si>
    <t>часов</t>
  </si>
  <si>
    <t>дней</t>
  </si>
  <si>
    <t>Сумма</t>
  </si>
  <si>
    <t>ИТОГО:</t>
  </si>
  <si>
    <t>Транспорт средство</t>
  </si>
  <si>
    <t>Разряд работы</t>
  </si>
  <si>
    <t>За единицу работы</t>
  </si>
  <si>
    <t>Итого на партию</t>
  </si>
  <si>
    <t xml:space="preserve">__________________ </t>
  </si>
  <si>
    <t>Нормативы трудозатрат на ремонт автомобилей марки          МАЗ(), КАМАЗ()</t>
  </si>
  <si>
    <t>Наименование работ</t>
  </si>
  <si>
    <t>Оперативное время</t>
  </si>
  <si>
    <t>Процент надбавок  к оперативному времени (подготов.закл.работа, время на отдых и личные потребн.)</t>
  </si>
  <si>
    <t>Норма времени на операцию</t>
  </si>
  <si>
    <t>час</t>
  </si>
  <si>
    <t>мин</t>
  </si>
  <si>
    <t>Постовые работы</t>
  </si>
  <si>
    <t>Двигатель</t>
  </si>
  <si>
    <t>Заменить болт крепления двигателя</t>
  </si>
  <si>
    <t>Заменить и отрегулировать вкладыши шатуна (при снятом поддоне картера двигателя)</t>
  </si>
  <si>
    <t>Заменить и отрегулировать вкладыши шейки коленчатого вала (при снятом поддоне картера двигателя)</t>
  </si>
  <si>
    <t>Заменить комплект поршневых колец поршня с подгонкой по канавкам поршня и по цилиндру при снятых головке цилиндров и поддоне картера двигателя)</t>
  </si>
  <si>
    <t>Заменить пружину клапана (при снятой крышке головки блока цилиндров)</t>
  </si>
  <si>
    <t>Заменить регулировочный винт коромысел (при снятой крышке головки блока цилиндров)</t>
  </si>
  <si>
    <t>Заменить храповик</t>
  </si>
  <si>
    <t>Заменить шпильку крепления головки блока цилиндров (при снятой головке блока цилиндров)</t>
  </si>
  <si>
    <t>Очистить от нагара выпускную трубу</t>
  </si>
  <si>
    <t>Очистить от нагара и промыть снятую головку цилиндров</t>
  </si>
  <si>
    <t>Снять головку блока цилиндров с клапанами левую</t>
  </si>
  <si>
    <t>Снять головку блока цилиндров с клапанами левую ЯМЗ-238</t>
  </si>
  <si>
    <t>Снять головку блока цилиндров с клапанами правую</t>
  </si>
  <si>
    <t>Снять головку блока цилиндров с клапанами правую ЯМЗ-238</t>
  </si>
  <si>
    <t>Снять двигатель</t>
  </si>
  <si>
    <t>Снять и установить впускной трубопровод или прокладку</t>
  </si>
  <si>
    <t>Снять и установить выпускную трубу или прокладку</t>
  </si>
  <si>
    <t>Снять и установить крышку головки цилиндров</t>
  </si>
  <si>
    <t>Снять и установить масляный насос (при снятом поддоне картера двигателя)</t>
  </si>
  <si>
    <t>Снять и установить масляный радиатор (при снятом оперении)</t>
  </si>
  <si>
    <t>Снять и установить поддон картера двигателя или прокладку</t>
  </si>
  <si>
    <t>Снять и установить полнопоточный масляный фильтр тонкой очистки</t>
  </si>
  <si>
    <t>Снять и установить поршень с шатуном (при снятых головке цилиндров и поддоне картера)</t>
  </si>
  <si>
    <t>Снять и установить фильтр центробежной очистки масла</t>
  </si>
  <si>
    <t>Снять и установить шланг масляного радиатора</t>
  </si>
  <si>
    <t>Выправить вмятину двери площадью до 200 кв. см.</t>
  </si>
  <si>
    <t>Выправить вмятину двери площадью до 400 кв. см.</t>
  </si>
  <si>
    <t>Выправить вмятину кабины площадью до 400 кв. см.</t>
  </si>
  <si>
    <t>Выправить вмятину кабины площадью до 500 кв. см.</t>
  </si>
  <si>
    <t>Выкроить заплату площадью более 100 кв. см. и нашить ее на место разрыва чехла</t>
  </si>
  <si>
    <t xml:space="preserve">Подпись ответственного лица ________________   </t>
  </si>
  <si>
    <t>Коэф-т напряженности</t>
  </si>
  <si>
    <t>Норма времени, ч</t>
  </si>
  <si>
    <t>Ответственный (Ф.И.О.)_____________________________________</t>
  </si>
  <si>
    <r>
      <t xml:space="preserve">НАРЯД НА СДЕЛЬНУЮ РАБОТУ </t>
    </r>
    <r>
      <rPr>
        <sz val="16"/>
        <color indexed="8"/>
        <rFont val="Calibri"/>
        <family val="2"/>
        <charset val="204"/>
      </rPr>
      <t>№</t>
    </r>
  </si>
  <si>
    <t>Наряд на сумму: __________________________________________________</t>
  </si>
  <si>
    <t>Оценка качества выполненных работ  ________________________________</t>
  </si>
  <si>
    <t>____________________________________________________________________</t>
  </si>
  <si>
    <t>Выполненные работы (изделия)</t>
  </si>
  <si>
    <t>Сдал _________________  __________________</t>
  </si>
  <si>
    <t>Принял _________________ _____________</t>
  </si>
  <si>
    <t>Задание выдал        ______________ ______________</t>
  </si>
  <si>
    <t>Утверждаю ______________ ___________________</t>
  </si>
  <si>
    <t>Задание принял _____________ __________________</t>
  </si>
  <si>
    <t>Отделение ___________________________________</t>
  </si>
  <si>
    <t>"Утверждаю"</t>
  </si>
  <si>
    <t>__________________</t>
  </si>
  <si>
    <t>(00 рублей 00 коп.)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</si>
</sst>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16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5"/>
      <color rgb="FFFFCC33"/>
      <name val="Tahoma"/>
      <family val="2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color rgb="FF777777"/>
      <name val="Arial"/>
      <family val="2"/>
      <charset val="204"/>
    </font>
    <font>
      <sz val="9"/>
      <color rgb="FF77777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2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2" borderId="1" xfId="0" applyFont="1" applyFill="1" applyBorder="1"/>
    <xf numFmtId="2" fontId="9" fillId="2" borderId="1" xfId="0" applyNumberFormat="1" applyFont="1" applyFill="1" applyBorder="1"/>
    <xf numFmtId="2" fontId="9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15" fillId="4" borderId="1" xfId="0" applyFont="1" applyFill="1" applyBorder="1" applyAlignment="1">
      <alignment wrapText="1"/>
    </xf>
    <xf numFmtId="2" fontId="16" fillId="4" borderId="1" xfId="0" applyNumberFormat="1" applyFont="1" applyFill="1" applyBorder="1" applyAlignment="1">
      <alignment horizontal="right" wrapText="1"/>
    </xf>
    <xf numFmtId="0" fontId="16" fillId="4" borderId="1" xfId="0" applyFont="1" applyFill="1" applyBorder="1" applyAlignment="1">
      <alignment horizontal="right" wrapText="1"/>
    </xf>
    <xf numFmtId="2" fontId="10" fillId="0" borderId="1" xfId="0" applyNumberFormat="1" applyFont="1" applyBorder="1"/>
    <xf numFmtId="0" fontId="15" fillId="5" borderId="1" xfId="0" applyFont="1" applyFill="1" applyBorder="1" applyAlignment="1">
      <alignment wrapText="1"/>
    </xf>
    <xf numFmtId="2" fontId="16" fillId="5" borderId="1" xfId="0" applyNumberFormat="1" applyFont="1" applyFill="1" applyBorder="1" applyAlignment="1">
      <alignment horizontal="right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/>
    <xf numFmtId="0" fontId="4" fillId="0" borderId="0" xfId="0" applyFont="1" applyFill="1"/>
    <xf numFmtId="0" fontId="7" fillId="0" borderId="1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1" fillId="0" borderId="12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5</xdr:col>
      <xdr:colOff>704850</xdr:colOff>
      <xdr:row>30</xdr:row>
      <xdr:rowOff>19050</xdr:rowOff>
    </xdr:to>
    <xdr:pic>
      <xdr:nvPicPr>
        <xdr:cNvPr id="2058" name="Picture 1" descr="http://autonorms.smile-group.ru/images/h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384625"/>
          <a:ext cx="50673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B30" sqref="B30"/>
    </sheetView>
  </sheetViews>
  <sheetFormatPr defaultRowHeight="15"/>
  <cols>
    <col min="1" max="1" width="5.42578125" customWidth="1"/>
    <col min="2" max="2" width="65.42578125" customWidth="1"/>
    <col min="3" max="3" width="6.28515625" style="36" hidden="1" customWidth="1"/>
    <col min="4" max="4" width="8.42578125" hidden="1" customWidth="1"/>
    <col min="5" max="5" width="7.42578125" style="36" hidden="1" customWidth="1"/>
    <col min="6" max="6" width="11.140625" style="8" customWidth="1"/>
    <col min="7" max="7" width="10.85546875" style="37" hidden="1" customWidth="1"/>
  </cols>
  <sheetData>
    <row r="1" spans="1:7" ht="39.75" customHeight="1">
      <c r="B1" s="51" t="s">
        <v>24</v>
      </c>
      <c r="C1" s="51"/>
      <c r="D1" s="51"/>
      <c r="E1" s="51"/>
      <c r="F1" s="51"/>
      <c r="G1" s="51"/>
    </row>
    <row r="2" spans="1:7" s="16" customFormat="1" ht="81" customHeight="1">
      <c r="A2" s="54"/>
      <c r="B2" s="52" t="s">
        <v>25</v>
      </c>
      <c r="C2" s="15" t="s">
        <v>26</v>
      </c>
      <c r="D2" s="54" t="s">
        <v>27</v>
      </c>
      <c r="E2" s="54"/>
      <c r="F2" s="55" t="s">
        <v>28</v>
      </c>
      <c r="G2" s="56"/>
    </row>
    <row r="3" spans="1:7" s="16" customFormat="1" ht="23.25" customHeight="1">
      <c r="A3" s="54"/>
      <c r="B3" s="53"/>
      <c r="C3" s="17" t="s">
        <v>29</v>
      </c>
      <c r="D3" s="18" t="s">
        <v>8</v>
      </c>
      <c r="E3" s="19" t="s">
        <v>29</v>
      </c>
      <c r="F3" s="20" t="s">
        <v>29</v>
      </c>
      <c r="G3" s="21" t="s">
        <v>30</v>
      </c>
    </row>
    <row r="4" spans="1:7" ht="30" customHeight="1">
      <c r="A4" s="1"/>
      <c r="B4" s="22" t="s">
        <v>31</v>
      </c>
      <c r="C4" s="23"/>
      <c r="D4" s="24"/>
      <c r="E4" s="23"/>
      <c r="F4" s="25"/>
      <c r="G4" s="14"/>
    </row>
    <row r="5" spans="1:7" s="29" customFormat="1">
      <c r="A5" s="50">
        <v>1</v>
      </c>
      <c r="B5" s="26" t="s">
        <v>32</v>
      </c>
      <c r="C5" s="27"/>
      <c r="D5" s="26"/>
      <c r="E5" s="27"/>
      <c r="F5" s="28">
        <f>SUM(F6:F30)</f>
        <v>21.401150000000001</v>
      </c>
      <c r="G5" s="28">
        <f>SUM(G6:G30)</f>
        <v>1284.0690000000004</v>
      </c>
    </row>
    <row r="6" spans="1:7">
      <c r="A6" s="50">
        <v>2</v>
      </c>
      <c r="B6" s="30" t="s">
        <v>33</v>
      </c>
      <c r="C6" s="31">
        <v>0.3</v>
      </c>
      <c r="D6" s="32">
        <v>15.1</v>
      </c>
      <c r="E6" s="33">
        <f>C6*D6/100</f>
        <v>4.5299999999999993E-2</v>
      </c>
      <c r="F6" s="13">
        <f>C6+E6</f>
        <v>0.3453</v>
      </c>
      <c r="G6" s="13">
        <f>F6*60</f>
        <v>20.718</v>
      </c>
    </row>
    <row r="7" spans="1:7" ht="24.75" customHeight="1">
      <c r="A7" s="50">
        <v>3</v>
      </c>
      <c r="B7" s="34" t="s">
        <v>34</v>
      </c>
      <c r="C7" s="35">
        <v>0.3</v>
      </c>
      <c r="D7" s="32">
        <v>15.1</v>
      </c>
      <c r="E7" s="33">
        <f t="shared" ref="E7:E30" si="0">C7*D7/100</f>
        <v>4.5299999999999993E-2</v>
      </c>
      <c r="F7" s="13">
        <f t="shared" ref="F7:F30" si="1">C7+E7</f>
        <v>0.3453</v>
      </c>
      <c r="G7" s="13">
        <f t="shared" ref="G7:G30" si="2">F7*60</f>
        <v>20.718</v>
      </c>
    </row>
    <row r="8" spans="1:7" ht="23.25">
      <c r="A8" s="50">
        <v>4</v>
      </c>
      <c r="B8" s="30" t="s">
        <v>35</v>
      </c>
      <c r="C8" s="31">
        <v>0.33</v>
      </c>
      <c r="D8" s="32">
        <v>15.1</v>
      </c>
      <c r="E8" s="33">
        <f t="shared" si="0"/>
        <v>4.9830000000000006E-2</v>
      </c>
      <c r="F8" s="13">
        <f t="shared" si="1"/>
        <v>0.37983</v>
      </c>
      <c r="G8" s="13">
        <f t="shared" si="2"/>
        <v>22.7898</v>
      </c>
    </row>
    <row r="9" spans="1:7" ht="23.25">
      <c r="A9" s="50">
        <v>5</v>
      </c>
      <c r="B9" s="34" t="s">
        <v>36</v>
      </c>
      <c r="C9" s="35">
        <v>0.62</v>
      </c>
      <c r="D9" s="32">
        <v>15.1</v>
      </c>
      <c r="E9" s="33">
        <f t="shared" si="0"/>
        <v>9.3619999999999995E-2</v>
      </c>
      <c r="F9" s="13">
        <f t="shared" si="1"/>
        <v>0.71362000000000003</v>
      </c>
      <c r="G9" s="13">
        <f t="shared" si="2"/>
        <v>42.8172</v>
      </c>
    </row>
    <row r="10" spans="1:7">
      <c r="A10" s="50">
        <v>6</v>
      </c>
      <c r="B10" s="30" t="s">
        <v>37</v>
      </c>
      <c r="C10" s="31">
        <v>0.1</v>
      </c>
      <c r="D10" s="32">
        <v>15.1</v>
      </c>
      <c r="E10" s="33">
        <f t="shared" si="0"/>
        <v>1.5100000000000001E-2</v>
      </c>
      <c r="F10" s="13">
        <f t="shared" si="1"/>
        <v>0.11510000000000001</v>
      </c>
      <c r="G10" s="13">
        <f t="shared" si="2"/>
        <v>6.9060000000000006</v>
      </c>
    </row>
    <row r="11" spans="1:7" ht="26.25" customHeight="1">
      <c r="A11" s="50">
        <v>7</v>
      </c>
      <c r="B11" s="34" t="s">
        <v>38</v>
      </c>
      <c r="C11" s="35">
        <v>0.08</v>
      </c>
      <c r="D11" s="32">
        <v>15.1</v>
      </c>
      <c r="E11" s="33">
        <f t="shared" si="0"/>
        <v>1.208E-2</v>
      </c>
      <c r="F11" s="13">
        <f t="shared" si="1"/>
        <v>9.2079999999999995E-2</v>
      </c>
      <c r="G11" s="13">
        <f t="shared" si="2"/>
        <v>5.5247999999999999</v>
      </c>
    </row>
    <row r="12" spans="1:7">
      <c r="A12" s="50">
        <v>8</v>
      </c>
      <c r="B12" s="30" t="s">
        <v>39</v>
      </c>
      <c r="C12" s="31">
        <v>0.12</v>
      </c>
      <c r="D12" s="32">
        <v>15.1</v>
      </c>
      <c r="E12" s="33">
        <f t="shared" si="0"/>
        <v>1.8119999999999997E-2</v>
      </c>
      <c r="F12" s="13">
        <f t="shared" si="1"/>
        <v>0.13811999999999999</v>
      </c>
      <c r="G12" s="13">
        <f t="shared" si="2"/>
        <v>8.2872000000000003</v>
      </c>
    </row>
    <row r="13" spans="1:7" ht="22.5" customHeight="1">
      <c r="A13" s="50">
        <v>9</v>
      </c>
      <c r="B13" s="34" t="s">
        <v>40</v>
      </c>
      <c r="C13" s="35">
        <v>0.1</v>
      </c>
      <c r="D13" s="32">
        <v>15.1</v>
      </c>
      <c r="E13" s="33">
        <f t="shared" si="0"/>
        <v>1.5100000000000001E-2</v>
      </c>
      <c r="F13" s="13">
        <f t="shared" si="1"/>
        <v>0.11510000000000001</v>
      </c>
      <c r="G13" s="13">
        <f t="shared" si="2"/>
        <v>6.9060000000000006</v>
      </c>
    </row>
    <row r="14" spans="1:7">
      <c r="A14" s="50">
        <v>10</v>
      </c>
      <c r="B14" s="30" t="s">
        <v>41</v>
      </c>
      <c r="C14" s="31">
        <v>0.2</v>
      </c>
      <c r="D14" s="32">
        <v>15.1</v>
      </c>
      <c r="E14" s="33">
        <f t="shared" si="0"/>
        <v>3.0200000000000001E-2</v>
      </c>
      <c r="F14" s="13">
        <f t="shared" si="1"/>
        <v>0.23020000000000002</v>
      </c>
      <c r="G14" s="13">
        <f t="shared" si="2"/>
        <v>13.812000000000001</v>
      </c>
    </row>
    <row r="15" spans="1:7">
      <c r="A15" s="50">
        <v>11</v>
      </c>
      <c r="B15" s="34" t="s">
        <v>42</v>
      </c>
      <c r="C15" s="35">
        <v>0.25</v>
      </c>
      <c r="D15" s="32">
        <v>15.1</v>
      </c>
      <c r="E15" s="33">
        <f t="shared" si="0"/>
        <v>3.7749999999999999E-2</v>
      </c>
      <c r="F15" s="13">
        <f t="shared" si="1"/>
        <v>0.28775000000000001</v>
      </c>
      <c r="G15" s="13">
        <f t="shared" si="2"/>
        <v>17.265000000000001</v>
      </c>
    </row>
    <row r="16" spans="1:7">
      <c r="A16" s="50">
        <v>12</v>
      </c>
      <c r="B16" s="30" t="s">
        <v>43</v>
      </c>
      <c r="C16" s="31">
        <v>1.35</v>
      </c>
      <c r="D16" s="32">
        <v>14.7</v>
      </c>
      <c r="E16" s="33">
        <f t="shared" si="0"/>
        <v>0.19844999999999999</v>
      </c>
      <c r="F16" s="13">
        <f t="shared" si="1"/>
        <v>1.5484500000000001</v>
      </c>
      <c r="G16" s="13">
        <f t="shared" si="2"/>
        <v>92.907000000000011</v>
      </c>
    </row>
    <row r="17" spans="1:7">
      <c r="A17" s="50">
        <v>13</v>
      </c>
      <c r="B17" s="34" t="s">
        <v>44</v>
      </c>
      <c r="C17" s="35">
        <v>1.8</v>
      </c>
      <c r="D17" s="32">
        <v>14.7</v>
      </c>
      <c r="E17" s="33">
        <f t="shared" si="0"/>
        <v>0.2646</v>
      </c>
      <c r="F17" s="13">
        <f t="shared" si="1"/>
        <v>2.0646</v>
      </c>
      <c r="G17" s="13">
        <f t="shared" si="2"/>
        <v>123.876</v>
      </c>
    </row>
    <row r="18" spans="1:7">
      <c r="A18" s="50">
        <v>14</v>
      </c>
      <c r="B18" s="30" t="s">
        <v>45</v>
      </c>
      <c r="C18" s="31">
        <v>1.35</v>
      </c>
      <c r="D18" s="32">
        <v>14.7</v>
      </c>
      <c r="E18" s="33">
        <f t="shared" si="0"/>
        <v>0.19844999999999999</v>
      </c>
      <c r="F18" s="13">
        <f t="shared" si="1"/>
        <v>1.5484500000000001</v>
      </c>
      <c r="G18" s="13">
        <f t="shared" si="2"/>
        <v>92.907000000000011</v>
      </c>
    </row>
    <row r="19" spans="1:7">
      <c r="A19" s="50">
        <v>15</v>
      </c>
      <c r="B19" s="34" t="s">
        <v>46</v>
      </c>
      <c r="C19" s="35">
        <v>1.75</v>
      </c>
      <c r="D19" s="32">
        <v>14.7</v>
      </c>
      <c r="E19" s="33">
        <f t="shared" si="0"/>
        <v>0.25724999999999998</v>
      </c>
      <c r="F19" s="13">
        <f t="shared" si="1"/>
        <v>2.00725</v>
      </c>
      <c r="G19" s="13">
        <f t="shared" si="2"/>
        <v>120.435</v>
      </c>
    </row>
    <row r="20" spans="1:7">
      <c r="A20" s="50">
        <v>16</v>
      </c>
      <c r="B20" s="30" t="s">
        <v>47</v>
      </c>
      <c r="C20" s="31">
        <v>4.5</v>
      </c>
      <c r="D20" s="32">
        <v>14.7</v>
      </c>
      <c r="E20" s="33">
        <f t="shared" si="0"/>
        <v>0.66149999999999987</v>
      </c>
      <c r="F20" s="13">
        <f t="shared" si="1"/>
        <v>5.1615000000000002</v>
      </c>
      <c r="G20" s="13">
        <f t="shared" si="2"/>
        <v>309.69</v>
      </c>
    </row>
    <row r="21" spans="1:7">
      <c r="A21" s="50">
        <v>17</v>
      </c>
      <c r="B21" s="34" t="s">
        <v>48</v>
      </c>
      <c r="C21" s="35">
        <v>0.72</v>
      </c>
      <c r="D21" s="32">
        <v>14.7</v>
      </c>
      <c r="E21" s="33">
        <f t="shared" si="0"/>
        <v>0.10583999999999999</v>
      </c>
      <c r="F21" s="13">
        <f t="shared" si="1"/>
        <v>0.82583999999999991</v>
      </c>
      <c r="G21" s="13">
        <f t="shared" si="2"/>
        <v>49.550399999999996</v>
      </c>
    </row>
    <row r="22" spans="1:7">
      <c r="A22" s="50">
        <v>18</v>
      </c>
      <c r="B22" s="30" t="s">
        <v>49</v>
      </c>
      <c r="C22" s="31">
        <v>1.25</v>
      </c>
      <c r="D22" s="32">
        <v>14.7</v>
      </c>
      <c r="E22" s="33">
        <f t="shared" si="0"/>
        <v>0.18375</v>
      </c>
      <c r="F22" s="13">
        <f t="shared" si="1"/>
        <v>1.4337500000000001</v>
      </c>
      <c r="G22" s="13">
        <f t="shared" si="2"/>
        <v>86.025000000000006</v>
      </c>
    </row>
    <row r="23" spans="1:7">
      <c r="A23" s="50">
        <v>19</v>
      </c>
      <c r="B23" s="34" t="s">
        <v>50</v>
      </c>
      <c r="C23" s="35">
        <v>0.1</v>
      </c>
      <c r="D23" s="32">
        <v>14.7</v>
      </c>
      <c r="E23" s="33">
        <f t="shared" si="0"/>
        <v>1.47E-2</v>
      </c>
      <c r="F23" s="13">
        <f t="shared" si="1"/>
        <v>0.11470000000000001</v>
      </c>
      <c r="G23" s="13">
        <f t="shared" si="2"/>
        <v>6.8820000000000006</v>
      </c>
    </row>
    <row r="24" spans="1:7">
      <c r="A24" s="50">
        <v>20</v>
      </c>
      <c r="B24" s="30" t="s">
        <v>51</v>
      </c>
      <c r="C24" s="31">
        <v>0.63</v>
      </c>
      <c r="D24" s="32">
        <v>14.7</v>
      </c>
      <c r="E24" s="33">
        <f t="shared" si="0"/>
        <v>9.2609999999999998E-2</v>
      </c>
      <c r="F24" s="13">
        <f t="shared" si="1"/>
        <v>0.72260999999999997</v>
      </c>
      <c r="G24" s="13">
        <f t="shared" si="2"/>
        <v>43.3566</v>
      </c>
    </row>
    <row r="25" spans="1:7">
      <c r="A25" s="50">
        <v>21</v>
      </c>
      <c r="B25" s="34" t="s">
        <v>52</v>
      </c>
      <c r="C25" s="35">
        <v>0.36</v>
      </c>
      <c r="D25" s="32">
        <v>14.7</v>
      </c>
      <c r="E25" s="33">
        <f t="shared" si="0"/>
        <v>5.2919999999999995E-2</v>
      </c>
      <c r="F25" s="13">
        <f t="shared" si="1"/>
        <v>0.41291999999999995</v>
      </c>
      <c r="G25" s="13">
        <f t="shared" si="2"/>
        <v>24.775199999999998</v>
      </c>
    </row>
    <row r="26" spans="1:7">
      <c r="A26" s="50">
        <v>22</v>
      </c>
      <c r="B26" s="30" t="s">
        <v>53</v>
      </c>
      <c r="C26" s="31">
        <v>0.8</v>
      </c>
      <c r="D26" s="32">
        <v>14.7</v>
      </c>
      <c r="E26" s="33">
        <f t="shared" si="0"/>
        <v>0.1176</v>
      </c>
      <c r="F26" s="13">
        <f t="shared" si="1"/>
        <v>0.91760000000000008</v>
      </c>
      <c r="G26" s="13">
        <f t="shared" si="2"/>
        <v>55.056000000000004</v>
      </c>
    </row>
    <row r="27" spans="1:7">
      <c r="A27" s="50">
        <v>23</v>
      </c>
      <c r="B27" s="34" t="s">
        <v>54</v>
      </c>
      <c r="C27" s="35">
        <v>0.56999999999999995</v>
      </c>
      <c r="D27" s="32">
        <v>14.7</v>
      </c>
      <c r="E27" s="33">
        <f t="shared" si="0"/>
        <v>8.3789999999999989E-2</v>
      </c>
      <c r="F27" s="13">
        <f t="shared" si="1"/>
        <v>0.65378999999999998</v>
      </c>
      <c r="G27" s="13">
        <f t="shared" si="2"/>
        <v>39.227399999999996</v>
      </c>
    </row>
    <row r="28" spans="1:7" ht="22.5" customHeight="1">
      <c r="A28" s="50">
        <v>24</v>
      </c>
      <c r="B28" s="30" t="s">
        <v>55</v>
      </c>
      <c r="C28" s="31">
        <v>0.32</v>
      </c>
      <c r="D28" s="32">
        <v>14.7</v>
      </c>
      <c r="E28" s="33">
        <f t="shared" si="0"/>
        <v>4.7039999999999998E-2</v>
      </c>
      <c r="F28" s="13">
        <f t="shared" si="1"/>
        <v>0.36704000000000003</v>
      </c>
      <c r="G28" s="13">
        <f t="shared" si="2"/>
        <v>22.022400000000001</v>
      </c>
    </row>
    <row r="29" spans="1:7">
      <c r="A29" s="50">
        <v>25</v>
      </c>
      <c r="B29" s="34" t="s">
        <v>56</v>
      </c>
      <c r="C29" s="35">
        <v>0.63</v>
      </c>
      <c r="D29" s="32">
        <v>14.7</v>
      </c>
      <c r="E29" s="33">
        <f t="shared" si="0"/>
        <v>9.2609999999999998E-2</v>
      </c>
      <c r="F29" s="13">
        <f t="shared" si="1"/>
        <v>0.72260999999999997</v>
      </c>
      <c r="G29" s="13">
        <f t="shared" si="2"/>
        <v>43.3566</v>
      </c>
    </row>
    <row r="30" spans="1:7">
      <c r="A30" s="50">
        <v>26</v>
      </c>
      <c r="B30" s="30" t="s">
        <v>57</v>
      </c>
      <c r="C30" s="31">
        <v>0.12</v>
      </c>
      <c r="D30" s="32">
        <v>14.7</v>
      </c>
      <c r="E30" s="33">
        <f t="shared" si="0"/>
        <v>1.7639999999999999E-2</v>
      </c>
      <c r="F30" s="13">
        <f t="shared" si="1"/>
        <v>0.13763999999999998</v>
      </c>
      <c r="G30" s="13">
        <f t="shared" si="2"/>
        <v>8.2583999999999982</v>
      </c>
    </row>
  </sheetData>
  <mergeCells count="5">
    <mergeCell ref="B1:G1"/>
    <mergeCell ref="B2:B3"/>
    <mergeCell ref="D2:E2"/>
    <mergeCell ref="F2:G2"/>
    <mergeCell ref="A2:A3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opLeftCell="A4" workbookViewId="0">
      <selection activeCell="B18" sqref="B18"/>
    </sheetView>
  </sheetViews>
  <sheetFormatPr defaultRowHeight="15"/>
  <cols>
    <col min="1" max="1" width="10.5703125" customWidth="1"/>
    <col min="2" max="2" width="50.28515625" style="38" customWidth="1"/>
    <col min="3" max="3" width="11.42578125" style="38" customWidth="1"/>
    <col min="4" max="4" width="8.140625" customWidth="1"/>
    <col min="5" max="5" width="11.5703125" style="40" customWidth="1"/>
    <col min="6" max="6" width="8.140625" customWidth="1"/>
    <col min="7" max="7" width="9.7109375" customWidth="1"/>
    <col min="8" max="8" width="11" customWidth="1"/>
    <col min="9" max="9" width="7.140625" customWidth="1"/>
    <col min="10" max="10" width="8.140625" customWidth="1"/>
    <col min="11" max="11" width="14.28515625" customWidth="1"/>
    <col min="12" max="12" width="7.28515625" customWidth="1"/>
    <col min="14" max="14" width="18.42578125" customWidth="1"/>
  </cols>
  <sheetData>
    <row r="1" spans="1:14" ht="2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.75">
      <c r="A2" t="s">
        <v>78</v>
      </c>
      <c r="H2" s="3"/>
      <c r="I2" s="3"/>
      <c r="J2" s="3"/>
      <c r="K2" s="58" t="s">
        <v>10</v>
      </c>
      <c r="L2" s="58"/>
      <c r="M2" s="58"/>
      <c r="N2" s="58"/>
    </row>
    <row r="3" spans="1:14" ht="15.75">
      <c r="A3" t="s">
        <v>79</v>
      </c>
      <c r="H3" s="3"/>
      <c r="I3" s="3"/>
      <c r="J3" s="3"/>
      <c r="K3" s="58"/>
      <c r="L3" s="58"/>
      <c r="M3" s="58"/>
      <c r="N3" s="58"/>
    </row>
    <row r="4" spans="1:14" ht="15.75">
      <c r="H4" s="3"/>
      <c r="I4" s="3"/>
      <c r="J4" s="3"/>
      <c r="K4" s="58" t="s">
        <v>23</v>
      </c>
      <c r="L4" s="58"/>
      <c r="M4" s="58"/>
      <c r="N4" s="58"/>
    </row>
    <row r="5" spans="1:14" ht="15.75">
      <c r="A5" s="3"/>
      <c r="B5" s="39"/>
      <c r="C5" s="39"/>
      <c r="D5" s="3"/>
      <c r="E5" s="41"/>
      <c r="F5" s="3"/>
      <c r="G5" s="3"/>
      <c r="H5" s="3"/>
      <c r="I5" s="3"/>
      <c r="J5" s="3"/>
      <c r="K5" s="3"/>
      <c r="L5" s="3"/>
      <c r="M5" s="3"/>
      <c r="N5" s="3"/>
    </row>
    <row r="6" spans="1:14" ht="21">
      <c r="A6" s="57" t="s">
        <v>67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18.75">
      <c r="A7" s="4" t="s">
        <v>77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.75">
      <c r="A8" s="64" t="s">
        <v>66</v>
      </c>
      <c r="B8" s="64"/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10" spans="1:14" s="9" customFormat="1" ht="26.25" customHeight="1">
      <c r="A10" s="59" t="s">
        <v>0</v>
      </c>
      <c r="B10" s="59" t="s">
        <v>1</v>
      </c>
      <c r="C10" s="59"/>
      <c r="D10" s="59" t="s">
        <v>20</v>
      </c>
      <c r="E10" s="65" t="s">
        <v>65</v>
      </c>
      <c r="F10" s="65"/>
      <c r="G10" s="65"/>
      <c r="H10" s="59" t="s">
        <v>2</v>
      </c>
      <c r="I10" s="61" t="s">
        <v>4</v>
      </c>
      <c r="J10" s="62"/>
      <c r="K10" s="59" t="s">
        <v>6</v>
      </c>
      <c r="L10" s="61" t="s">
        <v>7</v>
      </c>
      <c r="M10" s="62"/>
      <c r="N10" s="59" t="s">
        <v>9</v>
      </c>
    </row>
    <row r="11" spans="1:14" s="9" customFormat="1" ht="26.25" customHeight="1">
      <c r="A11" s="60"/>
      <c r="B11" s="60"/>
      <c r="C11" s="60"/>
      <c r="D11" s="60"/>
      <c r="E11" s="42" t="s">
        <v>21</v>
      </c>
      <c r="F11" s="10" t="s">
        <v>64</v>
      </c>
      <c r="G11" s="10" t="s">
        <v>22</v>
      </c>
      <c r="H11" s="60"/>
      <c r="I11" s="11" t="s">
        <v>3</v>
      </c>
      <c r="J11" s="11" t="s">
        <v>5</v>
      </c>
      <c r="K11" s="60"/>
      <c r="L11" s="11" t="s">
        <v>8</v>
      </c>
      <c r="M11" s="12" t="s">
        <v>6</v>
      </c>
      <c r="N11" s="60"/>
    </row>
    <row r="12" spans="1:14" s="9" customFormat="1" ht="20.100000000000001" customHeight="1">
      <c r="A12" s="48"/>
      <c r="B12" s="48"/>
      <c r="C12" s="48"/>
      <c r="D12" s="48"/>
      <c r="E12" s="49"/>
      <c r="F12" s="48"/>
      <c r="G12" s="48"/>
      <c r="H12" s="48"/>
      <c r="I12" s="11"/>
      <c r="J12" s="11"/>
      <c r="K12" s="48"/>
      <c r="L12" s="11"/>
      <c r="M12" s="48"/>
      <c r="N12" s="48"/>
    </row>
    <row r="13" spans="1:14" s="9" customFormat="1" ht="20.100000000000001" customHeight="1">
      <c r="A13" s="48"/>
      <c r="B13" s="48"/>
      <c r="C13" s="48"/>
      <c r="D13" s="48"/>
      <c r="E13" s="49"/>
      <c r="F13" s="48"/>
      <c r="G13" s="48"/>
      <c r="H13" s="48"/>
      <c r="I13" s="11"/>
      <c r="J13" s="11"/>
      <c r="K13" s="48"/>
      <c r="L13" s="11"/>
      <c r="M13" s="48"/>
      <c r="N13" s="48"/>
    </row>
    <row r="14" spans="1:14" s="9" customFormat="1" ht="20.100000000000001" customHeight="1">
      <c r="A14" s="48"/>
      <c r="B14" s="48"/>
      <c r="C14" s="48"/>
      <c r="D14" s="48"/>
      <c r="E14" s="49"/>
      <c r="F14" s="48"/>
      <c r="G14" s="48"/>
      <c r="H14" s="48"/>
      <c r="I14" s="11"/>
      <c r="J14" s="11"/>
      <c r="K14" s="48"/>
      <c r="L14" s="11"/>
      <c r="M14" s="48"/>
      <c r="N14" s="48"/>
    </row>
    <row r="15" spans="1:14" s="9" customFormat="1" ht="20.100000000000001" customHeight="1">
      <c r="A15" s="48"/>
      <c r="B15" s="48"/>
      <c r="C15" s="48"/>
      <c r="D15" s="48"/>
      <c r="E15" s="49"/>
      <c r="F15" s="48"/>
      <c r="G15" s="48"/>
      <c r="H15" s="48"/>
      <c r="I15" s="11"/>
      <c r="J15" s="11"/>
      <c r="K15" s="48"/>
      <c r="L15" s="11"/>
      <c r="M15" s="48"/>
      <c r="N15" s="48"/>
    </row>
    <row r="16" spans="1:14" s="9" customFormat="1" ht="20.100000000000001" customHeight="1">
      <c r="A16" s="48"/>
      <c r="B16" s="48"/>
      <c r="C16" s="48"/>
      <c r="D16" s="48"/>
      <c r="E16" s="49"/>
      <c r="F16" s="48"/>
      <c r="G16" s="48"/>
      <c r="H16" s="48"/>
      <c r="I16" s="11"/>
      <c r="J16" s="11"/>
      <c r="K16" s="48"/>
      <c r="L16" s="11"/>
      <c r="M16" s="48"/>
      <c r="N16" s="48"/>
    </row>
    <row r="17" spans="1:15" s="9" customFormat="1" ht="20.100000000000001" customHeight="1">
      <c r="A17" s="48"/>
      <c r="B17" s="48"/>
      <c r="C17" s="48"/>
      <c r="D17" s="48"/>
      <c r="E17" s="49"/>
      <c r="F17" s="48"/>
      <c r="G17" s="48"/>
      <c r="H17" s="48"/>
      <c r="I17" s="11"/>
      <c r="J17" s="11"/>
      <c r="K17" s="48"/>
      <c r="L17" s="11"/>
      <c r="M17" s="48"/>
      <c r="N17" s="48"/>
    </row>
    <row r="18" spans="1:15" s="9" customFormat="1" ht="20.100000000000001" customHeight="1">
      <c r="A18" s="48"/>
      <c r="B18" s="48"/>
      <c r="C18" s="48"/>
      <c r="D18" s="48"/>
      <c r="E18" s="49"/>
      <c r="F18" s="48"/>
      <c r="G18" s="48"/>
      <c r="H18" s="48"/>
      <c r="I18" s="11"/>
      <c r="J18" s="11"/>
      <c r="K18" s="48"/>
      <c r="L18" s="11"/>
      <c r="M18" s="48"/>
      <c r="N18" s="48"/>
    </row>
    <row r="19" spans="1:15" s="9" customFormat="1" ht="20.100000000000001" customHeight="1">
      <c r="A19" s="48"/>
      <c r="B19" s="48"/>
      <c r="C19" s="48"/>
      <c r="D19" s="48"/>
      <c r="E19" s="49"/>
      <c r="F19" s="48"/>
      <c r="G19" s="48"/>
      <c r="H19" s="48"/>
      <c r="I19" s="11"/>
      <c r="J19" s="11"/>
      <c r="K19" s="48"/>
      <c r="L19" s="11"/>
      <c r="M19" s="48"/>
      <c r="N19" s="48"/>
    </row>
    <row r="20" spans="1:15" s="9" customFormat="1" ht="20.100000000000001" customHeight="1">
      <c r="A20" s="48"/>
      <c r="B20" s="48"/>
      <c r="C20" s="48"/>
      <c r="D20" s="48"/>
      <c r="E20" s="49"/>
      <c r="F20" s="48"/>
      <c r="G20" s="48"/>
      <c r="H20" s="48"/>
      <c r="I20" s="11"/>
      <c r="J20" s="11"/>
      <c r="K20" s="48"/>
      <c r="L20" s="11"/>
      <c r="M20" s="48"/>
      <c r="N20" s="48"/>
    </row>
    <row r="21" spans="1:15" s="9" customFormat="1" ht="20.100000000000001" customHeight="1">
      <c r="A21" s="48"/>
      <c r="B21" s="48"/>
      <c r="C21" s="48"/>
      <c r="D21" s="48"/>
      <c r="E21" s="49"/>
      <c r="F21" s="48"/>
      <c r="G21" s="48"/>
      <c r="H21" s="48"/>
      <c r="I21" s="11"/>
      <c r="J21" s="11"/>
      <c r="K21" s="48"/>
      <c r="L21" s="11"/>
      <c r="M21" s="48"/>
      <c r="N21" s="48"/>
    </row>
    <row r="23" spans="1:15" ht="18.75">
      <c r="A23" s="5" t="s">
        <v>74</v>
      </c>
      <c r="B23" s="5"/>
      <c r="C23" s="5"/>
      <c r="D23" s="5"/>
      <c r="E23" s="5"/>
      <c r="F23" s="4"/>
      <c r="G23" s="4"/>
      <c r="H23" s="4"/>
      <c r="I23" s="45" t="s">
        <v>76</v>
      </c>
      <c r="J23" s="4"/>
    </row>
    <row r="24" spans="1:15" ht="18.75">
      <c r="A24" s="5"/>
      <c r="B24" s="5"/>
      <c r="C24" s="5"/>
      <c r="D24" s="5"/>
      <c r="E24" s="5"/>
      <c r="F24" s="4"/>
      <c r="G24" s="4"/>
      <c r="H24" s="4"/>
      <c r="I24" s="4"/>
      <c r="J24" s="4"/>
    </row>
    <row r="25" spans="1:15">
      <c r="A25" t="s">
        <v>69</v>
      </c>
      <c r="B25"/>
      <c r="C25"/>
      <c r="I25" s="44" t="s">
        <v>68</v>
      </c>
      <c r="J25" s="44"/>
      <c r="K25" s="44"/>
      <c r="L25" s="44"/>
      <c r="M25" s="44"/>
      <c r="N25" s="44"/>
      <c r="O25" s="44"/>
    </row>
    <row r="26" spans="1:15">
      <c r="A26" t="s">
        <v>70</v>
      </c>
      <c r="B26"/>
      <c r="C26"/>
      <c r="I26" s="44" t="s">
        <v>80</v>
      </c>
      <c r="J26" s="44"/>
      <c r="K26" s="44"/>
      <c r="L26" s="44"/>
      <c r="M26" s="44"/>
      <c r="N26" s="44"/>
      <c r="O26" s="44"/>
    </row>
    <row r="27" spans="1:15">
      <c r="B27"/>
      <c r="C27"/>
      <c r="I27" s="44" t="s">
        <v>75</v>
      </c>
      <c r="J27" s="44"/>
      <c r="K27" s="44"/>
      <c r="L27" s="44"/>
      <c r="M27" s="44"/>
      <c r="N27" s="44"/>
      <c r="O27" s="44"/>
    </row>
    <row r="28" spans="1:15">
      <c r="A28" t="s">
        <v>71</v>
      </c>
      <c r="B28"/>
      <c r="C28"/>
      <c r="I28" s="44"/>
      <c r="J28" s="44"/>
      <c r="K28" s="44"/>
      <c r="L28" s="44"/>
      <c r="M28" s="44"/>
      <c r="N28" s="44"/>
      <c r="O28" s="44"/>
    </row>
    <row r="29" spans="1:15" ht="19.5" customHeight="1">
      <c r="A29" t="s">
        <v>73</v>
      </c>
      <c r="B29"/>
      <c r="C29"/>
      <c r="I29" s="44"/>
      <c r="J29" s="44"/>
      <c r="K29" s="44"/>
      <c r="L29" s="44"/>
      <c r="M29" s="44"/>
      <c r="N29" s="44"/>
      <c r="O29" s="44"/>
    </row>
    <row r="30" spans="1:15" ht="21.75" customHeight="1">
      <c r="A30" t="s">
        <v>72</v>
      </c>
      <c r="B30"/>
      <c r="C30"/>
      <c r="I30" s="44"/>
      <c r="J30" s="44"/>
      <c r="K30" s="44"/>
      <c r="L30" s="44"/>
      <c r="M30" s="44"/>
      <c r="N30" s="44"/>
      <c r="O30" s="44"/>
    </row>
    <row r="31" spans="1:15" ht="27" customHeight="1">
      <c r="A31" s="63"/>
      <c r="B31" s="63"/>
      <c r="C31" s="47"/>
      <c r="E31"/>
    </row>
  </sheetData>
  <mergeCells count="17">
    <mergeCell ref="A31:B31"/>
    <mergeCell ref="A8:B8"/>
    <mergeCell ref="C10:C11"/>
    <mergeCell ref="N10:N11"/>
    <mergeCell ref="K3:N3"/>
    <mergeCell ref="A6:N6"/>
    <mergeCell ref="I10:J10"/>
    <mergeCell ref="H10:H11"/>
    <mergeCell ref="B10:B11"/>
    <mergeCell ref="D10:D11"/>
    <mergeCell ref="E10:G10"/>
    <mergeCell ref="A1:N1"/>
    <mergeCell ref="K2:N2"/>
    <mergeCell ref="K4:N4"/>
    <mergeCell ref="A10:A11"/>
    <mergeCell ref="K10:K11"/>
    <mergeCell ref="L10:M10"/>
  </mergeCells>
  <printOptions horizontalCentered="1"/>
  <pageMargins left="0" right="0" top="0.55118110236220474" bottom="0" header="0" footer="0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Y27"/>
  <sheetViews>
    <sheetView workbookViewId="0">
      <selection activeCell="B2" sqref="B2:B4"/>
    </sheetView>
  </sheetViews>
  <sheetFormatPr defaultRowHeight="15"/>
  <cols>
    <col min="1" max="1" width="23.28515625" customWidth="1"/>
    <col min="2" max="2" width="8.7109375" customWidth="1"/>
    <col min="3" max="3" width="7.42578125" customWidth="1"/>
    <col min="4" max="19" width="3.7109375" customWidth="1"/>
    <col min="20" max="20" width="6.42578125" customWidth="1"/>
    <col min="21" max="21" width="7.140625" customWidth="1"/>
    <col min="22" max="22" width="8.42578125" customWidth="1"/>
    <col min="23" max="23" width="6" customWidth="1"/>
    <col min="25" max="25" width="11.28515625" customWidth="1"/>
  </cols>
  <sheetData>
    <row r="2" spans="1:25" ht="13.5" customHeight="1">
      <c r="A2" s="71" t="s">
        <v>11</v>
      </c>
      <c r="B2" s="82" t="s">
        <v>19</v>
      </c>
      <c r="C2" s="85" t="s">
        <v>2</v>
      </c>
      <c r="D2" s="88" t="s">
        <v>12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  <c r="T2" s="77" t="s">
        <v>14</v>
      </c>
      <c r="U2" s="78"/>
      <c r="V2" s="74" t="s">
        <v>17</v>
      </c>
      <c r="W2" s="77" t="s">
        <v>7</v>
      </c>
      <c r="X2" s="78"/>
      <c r="Y2" s="74" t="s">
        <v>9</v>
      </c>
    </row>
    <row r="3" spans="1:25" ht="18" customHeight="1">
      <c r="A3" s="72"/>
      <c r="B3" s="83"/>
      <c r="C3" s="86"/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2">
        <v>14</v>
      </c>
      <c r="R3" s="2">
        <v>15</v>
      </c>
      <c r="S3" s="2" t="s">
        <v>13</v>
      </c>
      <c r="T3" s="79"/>
      <c r="U3" s="80"/>
      <c r="V3" s="75"/>
      <c r="W3" s="79"/>
      <c r="X3" s="80"/>
      <c r="Y3" s="75"/>
    </row>
    <row r="4" spans="1:25" ht="18.75" customHeight="1">
      <c r="A4" s="73"/>
      <c r="B4" s="84"/>
      <c r="C4" s="87"/>
      <c r="D4" s="2">
        <v>16</v>
      </c>
      <c r="E4" s="2">
        <v>17</v>
      </c>
      <c r="F4" s="2">
        <v>18</v>
      </c>
      <c r="G4" s="2">
        <v>19</v>
      </c>
      <c r="H4" s="2">
        <v>20</v>
      </c>
      <c r="I4" s="2">
        <v>21</v>
      </c>
      <c r="J4" s="2">
        <v>22</v>
      </c>
      <c r="K4" s="2">
        <v>23</v>
      </c>
      <c r="L4" s="2">
        <v>24</v>
      </c>
      <c r="M4" s="2">
        <v>25</v>
      </c>
      <c r="N4" s="2">
        <v>26</v>
      </c>
      <c r="O4" s="2">
        <v>27</v>
      </c>
      <c r="P4" s="2">
        <v>28</v>
      </c>
      <c r="Q4" s="2">
        <v>29</v>
      </c>
      <c r="R4" s="2">
        <v>30</v>
      </c>
      <c r="S4" s="2">
        <v>31</v>
      </c>
      <c r="T4" s="6" t="s">
        <v>15</v>
      </c>
      <c r="U4" s="6" t="s">
        <v>16</v>
      </c>
      <c r="V4" s="76"/>
      <c r="W4" s="6" t="s">
        <v>8</v>
      </c>
      <c r="X4" s="6" t="s">
        <v>17</v>
      </c>
      <c r="Y4" s="76"/>
    </row>
    <row r="5" spans="1:25" ht="20.100000000000001" customHeight="1">
      <c r="A5" s="6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66">
        <f>SUM(D5:S6)</f>
        <v>0</v>
      </c>
      <c r="U5" s="66">
        <f>COUNTIF(D5:S6,"*")+COUNTIF(D5:S6,"&lt;0")+COUNTIF(D5:S6,"&gt;0")</f>
        <v>0</v>
      </c>
      <c r="V5" s="66"/>
      <c r="W5" s="66"/>
      <c r="X5" s="66"/>
      <c r="Y5" s="66"/>
    </row>
    <row r="6" spans="1:25" ht="20.100000000000001" customHeight="1">
      <c r="A6" s="6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67"/>
      <c r="U6" s="67"/>
      <c r="V6" s="67"/>
      <c r="W6" s="67"/>
      <c r="X6" s="67"/>
      <c r="Y6" s="67"/>
    </row>
    <row r="7" spans="1:25" ht="20.100000000000001" customHeight="1">
      <c r="A7" s="6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66">
        <f>SUM(D7:S8)</f>
        <v>0</v>
      </c>
      <c r="U7" s="66">
        <f>COUNTIF(D7:S8,"*")+COUNTIF(D7:S8,"&lt;0")+COUNTIF(D7:S8,"&gt;0")</f>
        <v>0</v>
      </c>
      <c r="V7" s="66"/>
      <c r="W7" s="66"/>
      <c r="X7" s="66"/>
      <c r="Y7" s="66"/>
    </row>
    <row r="8" spans="1:25" ht="20.100000000000001" customHeight="1">
      <c r="A8" s="6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67"/>
      <c r="U8" s="67"/>
      <c r="V8" s="67"/>
      <c r="W8" s="67"/>
      <c r="X8" s="67"/>
      <c r="Y8" s="67"/>
    </row>
    <row r="9" spans="1:25" ht="20.100000000000001" customHeight="1">
      <c r="A9" s="6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66">
        <f>SUM(D9:S10)</f>
        <v>0</v>
      </c>
      <c r="U9" s="66">
        <f>COUNTIF(D9:S10,"*")+COUNTIF(D9:S10,"&lt;0")+COUNTIF(D9:S10,"&gt;0")</f>
        <v>0</v>
      </c>
      <c r="V9" s="66"/>
      <c r="W9" s="66"/>
      <c r="X9" s="66"/>
      <c r="Y9" s="66"/>
    </row>
    <row r="10" spans="1:25" ht="20.100000000000001" customHeight="1">
      <c r="A10" s="6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67"/>
      <c r="U10" s="67"/>
      <c r="V10" s="67"/>
      <c r="W10" s="67"/>
      <c r="X10" s="67"/>
      <c r="Y10" s="67"/>
    </row>
    <row r="11" spans="1:25" ht="20.100000000000001" customHeight="1">
      <c r="A11" s="6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66">
        <f>SUM(D11:S12)</f>
        <v>0</v>
      </c>
      <c r="U11" s="66">
        <f>COUNTIF(D11:S12,"*")+COUNTIF(D11:S12,"&lt;0")+COUNTIF(D11:S12,"&gt;0")</f>
        <v>0</v>
      </c>
      <c r="V11" s="66"/>
      <c r="W11" s="66"/>
      <c r="X11" s="66"/>
      <c r="Y11" s="66"/>
    </row>
    <row r="12" spans="1:25" ht="20.100000000000001" customHeight="1">
      <c r="A12" s="6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67"/>
      <c r="U12" s="67"/>
      <c r="V12" s="67"/>
      <c r="W12" s="67"/>
      <c r="X12" s="67"/>
      <c r="Y12" s="67"/>
    </row>
    <row r="13" spans="1:25" ht="20.100000000000001" customHeight="1">
      <c r="A13" s="6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66">
        <f>SUM(D13:S14)</f>
        <v>0</v>
      </c>
      <c r="U13" s="66">
        <f>COUNTIF(D13:S14,"*")+COUNTIF(D13:S14,"&lt;0")+COUNTIF(D13:S14,"&gt;0")</f>
        <v>0</v>
      </c>
      <c r="V13" s="66"/>
      <c r="W13" s="66"/>
      <c r="X13" s="66"/>
      <c r="Y13" s="66"/>
    </row>
    <row r="14" spans="1:25" ht="20.100000000000001" customHeight="1">
      <c r="A14" s="6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67"/>
      <c r="U14" s="67"/>
      <c r="V14" s="67"/>
      <c r="W14" s="67"/>
      <c r="X14" s="67"/>
      <c r="Y14" s="67"/>
    </row>
    <row r="15" spans="1:25" ht="20.100000000000001" customHeight="1">
      <c r="A15" s="6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66">
        <f>SUM(D15:S16)</f>
        <v>0</v>
      </c>
      <c r="U15" s="66">
        <f>COUNTIF(D15:S16,"*")+COUNTIF(D15:S16,"&lt;0")+COUNTIF(D15:S16,"&gt;0")</f>
        <v>0</v>
      </c>
      <c r="V15" s="66"/>
      <c r="W15" s="66"/>
      <c r="X15" s="66"/>
      <c r="Y15" s="66"/>
    </row>
    <row r="16" spans="1:25" ht="20.100000000000001" customHeight="1">
      <c r="A16" s="6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67"/>
      <c r="U16" s="67"/>
      <c r="V16" s="67"/>
      <c r="W16" s="67"/>
      <c r="X16" s="67"/>
      <c r="Y16" s="67"/>
    </row>
    <row r="17" spans="1:25" ht="20.100000000000001" customHeight="1">
      <c r="A17" s="6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66">
        <f>SUM(D17:S18)</f>
        <v>0</v>
      </c>
      <c r="U17" s="66">
        <f>COUNTIF(D17:S18,"*")+COUNTIF(D17:S18,"&lt;0")+COUNTIF(D17:S18,"&gt;0")</f>
        <v>0</v>
      </c>
      <c r="V17" s="66"/>
      <c r="W17" s="66"/>
      <c r="X17" s="66"/>
      <c r="Y17" s="66"/>
    </row>
    <row r="18" spans="1:25" ht="20.100000000000001" customHeight="1">
      <c r="A18" s="6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67"/>
      <c r="U18" s="67"/>
      <c r="V18" s="67"/>
      <c r="W18" s="67"/>
      <c r="X18" s="67"/>
      <c r="Y18" s="67"/>
    </row>
    <row r="19" spans="1:25" ht="20.100000000000001" customHeight="1">
      <c r="A19" s="6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66">
        <f>SUM(D19:S20)</f>
        <v>0</v>
      </c>
      <c r="U19" s="66">
        <f>COUNTIF(D19:S20,"*")+COUNTIF(D19:S20,"&lt;0")+COUNTIF(D19:S20,"&gt;0")</f>
        <v>0</v>
      </c>
      <c r="V19" s="66"/>
      <c r="W19" s="66"/>
      <c r="X19" s="66"/>
      <c r="Y19" s="66"/>
    </row>
    <row r="20" spans="1:25" ht="20.100000000000001" customHeight="1">
      <c r="A20" s="6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67"/>
      <c r="U20" s="67"/>
      <c r="V20" s="67"/>
      <c r="W20" s="67"/>
      <c r="X20" s="67"/>
      <c r="Y20" s="67"/>
    </row>
    <row r="21" spans="1:25" ht="20.100000000000001" customHeight="1">
      <c r="A21" s="6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66">
        <f>SUM(D21:S22)</f>
        <v>0</v>
      </c>
      <c r="U21" s="66">
        <f>COUNTIF(D21:S22,"*")+COUNTIF(D21:S22,"&lt;0")+COUNTIF(D21:S22,"&gt;0")</f>
        <v>0</v>
      </c>
      <c r="V21" s="66"/>
      <c r="W21" s="66"/>
      <c r="X21" s="66"/>
      <c r="Y21" s="66"/>
    </row>
    <row r="22" spans="1:25" ht="20.100000000000001" customHeight="1">
      <c r="A22" s="6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67"/>
      <c r="U22" s="67"/>
      <c r="V22" s="67"/>
      <c r="W22" s="67"/>
      <c r="X22" s="67"/>
      <c r="Y22" s="67"/>
    </row>
    <row r="23" spans="1:25" ht="25.5" customHeight="1">
      <c r="A23" s="68" t="s">
        <v>18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  <c r="T23" s="1">
        <f>SUM(T5:T22)</f>
        <v>0</v>
      </c>
      <c r="U23" s="1">
        <f>SUM(U5:U22)</f>
        <v>0</v>
      </c>
      <c r="V23" s="1"/>
      <c r="W23" s="1"/>
      <c r="X23" s="1"/>
      <c r="Y23" s="1"/>
    </row>
    <row r="27" spans="1:25" ht="15.75">
      <c r="A27" s="81" t="s">
        <v>63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</row>
  </sheetData>
  <mergeCells count="73">
    <mergeCell ref="W21:W22"/>
    <mergeCell ref="X21:X22"/>
    <mergeCell ref="Y21:Y22"/>
    <mergeCell ref="W17:W18"/>
    <mergeCell ref="X17:X18"/>
    <mergeCell ref="Y17:Y18"/>
    <mergeCell ref="W19:W20"/>
    <mergeCell ref="X19:X20"/>
    <mergeCell ref="Y19:Y20"/>
    <mergeCell ref="W13:W14"/>
    <mergeCell ref="X13:X14"/>
    <mergeCell ref="Y13:Y14"/>
    <mergeCell ref="W15:W16"/>
    <mergeCell ref="X15:X16"/>
    <mergeCell ref="Y15:Y16"/>
    <mergeCell ref="W9:W10"/>
    <mergeCell ref="X9:X10"/>
    <mergeCell ref="Y9:Y10"/>
    <mergeCell ref="V11:V12"/>
    <mergeCell ref="W11:W12"/>
    <mergeCell ref="X11:X12"/>
    <mergeCell ref="Y11:Y12"/>
    <mergeCell ref="W5:W6"/>
    <mergeCell ref="X5:X6"/>
    <mergeCell ref="Y5:Y6"/>
    <mergeCell ref="V7:V8"/>
    <mergeCell ref="W7:W8"/>
    <mergeCell ref="X7:X8"/>
    <mergeCell ref="Y7:Y8"/>
    <mergeCell ref="T19:T20"/>
    <mergeCell ref="U19:U20"/>
    <mergeCell ref="T21:T22"/>
    <mergeCell ref="U21:U22"/>
    <mergeCell ref="V5:V6"/>
    <mergeCell ref="V9:V10"/>
    <mergeCell ref="V13:V14"/>
    <mergeCell ref="V17:V18"/>
    <mergeCell ref="V21:V22"/>
    <mergeCell ref="T13:T14"/>
    <mergeCell ref="V19:V20"/>
    <mergeCell ref="V15:V16"/>
    <mergeCell ref="T2:U3"/>
    <mergeCell ref="U13:U14"/>
    <mergeCell ref="T15:T16"/>
    <mergeCell ref="U15:U16"/>
    <mergeCell ref="T17:T18"/>
    <mergeCell ref="U17:U18"/>
    <mergeCell ref="T7:T8"/>
    <mergeCell ref="U7:U8"/>
    <mergeCell ref="T9:T10"/>
    <mergeCell ref="U9:U10"/>
    <mergeCell ref="T11:T12"/>
    <mergeCell ref="V2:V4"/>
    <mergeCell ref="W2:X3"/>
    <mergeCell ref="Y2:Y4"/>
    <mergeCell ref="A27:Y27"/>
    <mergeCell ref="A5:A6"/>
    <mergeCell ref="A7:A8"/>
    <mergeCell ref="A9:A10"/>
    <mergeCell ref="A11:A12"/>
    <mergeCell ref="A13:A14"/>
    <mergeCell ref="A15:A16"/>
    <mergeCell ref="U11:U12"/>
    <mergeCell ref="B2:B4"/>
    <mergeCell ref="C2:C4"/>
    <mergeCell ref="D2:S2"/>
    <mergeCell ref="T5:T6"/>
    <mergeCell ref="U5:U6"/>
    <mergeCell ref="A17:A18"/>
    <mergeCell ref="A19:A20"/>
    <mergeCell ref="A21:A22"/>
    <mergeCell ref="A23:S23"/>
    <mergeCell ref="A2:A4"/>
  </mergeCells>
  <printOptions horizontalCentered="1"/>
  <pageMargins left="0" right="0" top="0.55118110236220474" bottom="0" header="0" footer="0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7:C11"/>
  <sheetViews>
    <sheetView workbookViewId="0">
      <selection activeCell="A7" sqref="A7:C11"/>
    </sheetView>
  </sheetViews>
  <sheetFormatPr defaultRowHeight="15"/>
  <sheetData>
    <row r="7" spans="1:3" ht="68.25">
      <c r="A7" s="30" t="s">
        <v>58</v>
      </c>
      <c r="B7" s="1"/>
      <c r="C7" s="43">
        <v>22.670999999999999</v>
      </c>
    </row>
    <row r="8" spans="1:3" ht="68.25">
      <c r="A8" s="34" t="s">
        <v>59</v>
      </c>
      <c r="B8" s="1"/>
      <c r="C8" s="43">
        <v>28.853999999999999</v>
      </c>
    </row>
    <row r="9" spans="1:3" ht="68.25">
      <c r="A9" s="30" t="s">
        <v>60</v>
      </c>
      <c r="B9" s="1"/>
      <c r="C9" s="43">
        <v>34.35</v>
      </c>
    </row>
    <row r="10" spans="1:3" ht="68.25">
      <c r="A10" s="34" t="s">
        <v>61</v>
      </c>
      <c r="B10" s="1"/>
      <c r="C10" s="43">
        <v>46.028999999999996</v>
      </c>
    </row>
    <row r="11" spans="1:3" ht="102">
      <c r="A11" s="34" t="s">
        <v>62</v>
      </c>
      <c r="B11" s="1"/>
      <c r="C11" s="43">
        <v>18.143999999999998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Нормативы</vt:lpstr>
      <vt:lpstr>Наряд</vt:lpstr>
      <vt:lpstr>Наряд 2 лист</vt:lpstr>
      <vt:lpstr>Лист3</vt:lpstr>
      <vt:lpstr>Наряд!Область_печати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</cp:lastModifiedBy>
  <cp:lastPrinted>2012-06-20T12:34:53Z</cp:lastPrinted>
  <dcterms:created xsi:type="dcterms:W3CDTF">2008-07-15T07:46:03Z</dcterms:created>
  <dcterms:modified xsi:type="dcterms:W3CDTF">2012-06-21T18:11:28Z</dcterms:modified>
</cp:coreProperties>
</file>