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735"/>
  </bookViews>
  <sheets>
    <sheet name="Подорожник" sheetId="1" r:id="rId1"/>
  </sheets>
  <externalReferences>
    <externalReference r:id="rId2"/>
  </externalReferences>
  <definedNames>
    <definedName name="yСКН">OFFSET('[1]График (2)'!$C$4,0,0,COUNT('[1]График (2)'!$A$4:$A$242),1)</definedName>
    <definedName name="yТВН">OFFSET('[1]График (2)'!$B$4,0,0,COUNT('[1]График (2)'!$A$4:$A$242),1)</definedName>
    <definedName name="Вес">[1]Метаболизм!$B$1</definedName>
    <definedName name="Возраст">[1]Метаболизм!$B$3</definedName>
    <definedName name="Рост">[1]Метаболизм!$B$2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4" i="1" l="1"/>
  <c r="L284" i="1" s="1"/>
  <c r="I284" i="1"/>
  <c r="K284" i="1" s="1"/>
  <c r="D284" i="1" s="1"/>
  <c r="H284" i="1"/>
  <c r="G284" i="1"/>
  <c r="J283" i="1"/>
  <c r="L283" i="1" s="1"/>
  <c r="I283" i="1"/>
  <c r="K283" i="1" s="1"/>
  <c r="D283" i="1" s="1"/>
  <c r="H283" i="1"/>
  <c r="G283" i="1"/>
  <c r="J282" i="1"/>
  <c r="L282" i="1" s="1"/>
  <c r="I282" i="1"/>
  <c r="K282" i="1" s="1"/>
  <c r="D282" i="1" s="1"/>
  <c r="H282" i="1"/>
  <c r="G282" i="1"/>
  <c r="J281" i="1"/>
  <c r="L281" i="1" s="1"/>
  <c r="I281" i="1"/>
  <c r="K281" i="1" s="1"/>
  <c r="D281" i="1" s="1"/>
  <c r="H281" i="1"/>
  <c r="G281" i="1"/>
  <c r="J280" i="1"/>
  <c r="L280" i="1" s="1"/>
  <c r="I280" i="1"/>
  <c r="K280" i="1" s="1"/>
  <c r="H280" i="1"/>
  <c r="G280" i="1"/>
  <c r="D280" i="1"/>
  <c r="J279" i="1"/>
  <c r="L279" i="1" s="1"/>
  <c r="I279" i="1"/>
  <c r="K279" i="1" s="1"/>
  <c r="D279" i="1" s="1"/>
  <c r="H279" i="1"/>
  <c r="G279" i="1"/>
  <c r="J278" i="1"/>
  <c r="L278" i="1" s="1"/>
  <c r="I278" i="1"/>
  <c r="K278" i="1" s="1"/>
  <c r="D278" i="1" s="1"/>
  <c r="H278" i="1"/>
  <c r="G278" i="1"/>
  <c r="J277" i="1"/>
  <c r="L277" i="1" s="1"/>
  <c r="I277" i="1"/>
  <c r="K277" i="1" s="1"/>
  <c r="D277" i="1" s="1"/>
  <c r="H277" i="1"/>
  <c r="G277" i="1"/>
  <c r="J276" i="1"/>
  <c r="L276" i="1" s="1"/>
  <c r="I276" i="1"/>
  <c r="K276" i="1" s="1"/>
  <c r="D276" i="1" s="1"/>
  <c r="H276" i="1"/>
  <c r="G276" i="1"/>
  <c r="J275" i="1"/>
  <c r="L275" i="1" s="1"/>
  <c r="I275" i="1"/>
  <c r="K275" i="1" s="1"/>
  <c r="D275" i="1" s="1"/>
  <c r="H275" i="1"/>
  <c r="G275" i="1"/>
  <c r="J274" i="1"/>
  <c r="L274" i="1" s="1"/>
  <c r="I274" i="1"/>
  <c r="K274" i="1" s="1"/>
  <c r="H274" i="1"/>
  <c r="G274" i="1"/>
  <c r="D274" i="1"/>
  <c r="J273" i="1"/>
  <c r="L273" i="1" s="1"/>
  <c r="I273" i="1"/>
  <c r="K273" i="1" s="1"/>
  <c r="D273" i="1" s="1"/>
  <c r="H273" i="1"/>
  <c r="G273" i="1"/>
  <c r="J272" i="1"/>
  <c r="L272" i="1" s="1"/>
  <c r="I272" i="1"/>
  <c r="K272" i="1" s="1"/>
  <c r="D272" i="1" s="1"/>
  <c r="H272" i="1"/>
  <c r="G272" i="1"/>
  <c r="J271" i="1"/>
  <c r="L271" i="1" s="1"/>
  <c r="I271" i="1"/>
  <c r="K271" i="1" s="1"/>
  <c r="H271" i="1"/>
  <c r="G271" i="1"/>
  <c r="D271" i="1"/>
  <c r="J270" i="1"/>
  <c r="L270" i="1" s="1"/>
  <c r="I270" i="1"/>
  <c r="K270" i="1" s="1"/>
  <c r="H270" i="1"/>
  <c r="G270" i="1"/>
  <c r="D270" i="1"/>
  <c r="J269" i="1"/>
  <c r="L269" i="1" s="1"/>
  <c r="I269" i="1"/>
  <c r="K269" i="1" s="1"/>
  <c r="D269" i="1" s="1"/>
  <c r="H269" i="1"/>
  <c r="G269" i="1"/>
  <c r="J268" i="1"/>
  <c r="L268" i="1" s="1"/>
  <c r="I268" i="1"/>
  <c r="K268" i="1" s="1"/>
  <c r="D268" i="1" s="1"/>
  <c r="H268" i="1"/>
  <c r="G268" i="1"/>
  <c r="J267" i="1"/>
  <c r="L267" i="1" s="1"/>
  <c r="I267" i="1"/>
  <c r="K267" i="1" s="1"/>
  <c r="D267" i="1" s="1"/>
  <c r="H267" i="1"/>
  <c r="G267" i="1"/>
  <c r="J266" i="1"/>
  <c r="L266" i="1" s="1"/>
  <c r="D266" i="1" s="1"/>
  <c r="I266" i="1"/>
  <c r="K266" i="1" s="1"/>
  <c r="H266" i="1"/>
  <c r="G266" i="1"/>
  <c r="J265" i="1"/>
  <c r="L265" i="1" s="1"/>
  <c r="I265" i="1"/>
  <c r="K265" i="1" s="1"/>
  <c r="H265" i="1"/>
  <c r="G265" i="1"/>
  <c r="D265" i="1"/>
  <c r="J264" i="1"/>
  <c r="L264" i="1" s="1"/>
  <c r="I264" i="1"/>
  <c r="K264" i="1" s="1"/>
  <c r="D264" i="1" s="1"/>
  <c r="H264" i="1"/>
  <c r="G264" i="1"/>
  <c r="J263" i="1"/>
  <c r="L263" i="1" s="1"/>
  <c r="I263" i="1"/>
  <c r="K263" i="1" s="1"/>
  <c r="D263" i="1" s="1"/>
  <c r="H263" i="1"/>
  <c r="G263" i="1"/>
  <c r="J262" i="1"/>
  <c r="L262" i="1" s="1"/>
  <c r="I262" i="1"/>
  <c r="K262" i="1" s="1"/>
  <c r="D262" i="1" s="1"/>
  <c r="H262" i="1"/>
  <c r="G262" i="1"/>
  <c r="J261" i="1"/>
  <c r="L261" i="1" s="1"/>
  <c r="I261" i="1"/>
  <c r="K261" i="1" s="1"/>
  <c r="D261" i="1" s="1"/>
  <c r="H261" i="1"/>
  <c r="G261" i="1"/>
  <c r="J260" i="1"/>
  <c r="L260" i="1" s="1"/>
  <c r="I260" i="1"/>
  <c r="K260" i="1" s="1"/>
  <c r="H260" i="1"/>
  <c r="G260" i="1"/>
  <c r="D260" i="1"/>
  <c r="J259" i="1"/>
  <c r="L259" i="1" s="1"/>
  <c r="I259" i="1"/>
  <c r="K259" i="1" s="1"/>
  <c r="D259" i="1" s="1"/>
  <c r="H259" i="1"/>
  <c r="G259" i="1"/>
  <c r="J258" i="1"/>
  <c r="L258" i="1" s="1"/>
  <c r="I258" i="1"/>
  <c r="K258" i="1" s="1"/>
  <c r="D258" i="1" s="1"/>
  <c r="H258" i="1"/>
  <c r="G258" i="1"/>
  <c r="J257" i="1"/>
  <c r="L257" i="1" s="1"/>
  <c r="I257" i="1"/>
  <c r="K257" i="1" s="1"/>
  <c r="D257" i="1" s="1"/>
  <c r="H257" i="1"/>
  <c r="G257" i="1"/>
  <c r="J256" i="1"/>
  <c r="L256" i="1" s="1"/>
  <c r="I256" i="1"/>
  <c r="K256" i="1" s="1"/>
  <c r="D256" i="1" s="1"/>
  <c r="H256" i="1"/>
  <c r="G256" i="1"/>
  <c r="J255" i="1"/>
  <c r="L255" i="1" s="1"/>
  <c r="I255" i="1"/>
  <c r="K255" i="1" s="1"/>
  <c r="D255" i="1" s="1"/>
  <c r="H255" i="1"/>
  <c r="G255" i="1"/>
  <c r="J254" i="1"/>
  <c r="L254" i="1" s="1"/>
  <c r="I254" i="1"/>
  <c r="K254" i="1" s="1"/>
  <c r="H254" i="1"/>
  <c r="G254" i="1"/>
  <c r="D254" i="1"/>
  <c r="J253" i="1"/>
  <c r="L253" i="1" s="1"/>
  <c r="I253" i="1"/>
  <c r="K253" i="1" s="1"/>
  <c r="D253" i="1" s="1"/>
  <c r="H253" i="1"/>
  <c r="G253" i="1"/>
  <c r="J252" i="1"/>
  <c r="L252" i="1" s="1"/>
  <c r="I252" i="1"/>
  <c r="K252" i="1" s="1"/>
  <c r="D252" i="1" s="1"/>
  <c r="H252" i="1"/>
  <c r="G252" i="1"/>
  <c r="J251" i="1"/>
  <c r="L251" i="1" s="1"/>
  <c r="I251" i="1"/>
  <c r="K251" i="1" s="1"/>
  <c r="H251" i="1"/>
  <c r="G251" i="1"/>
  <c r="D251" i="1"/>
  <c r="J250" i="1"/>
  <c r="L250" i="1" s="1"/>
  <c r="I250" i="1"/>
  <c r="K250" i="1" s="1"/>
  <c r="H250" i="1"/>
  <c r="G250" i="1"/>
  <c r="D250" i="1"/>
  <c r="J249" i="1"/>
  <c r="L249" i="1" s="1"/>
  <c r="I249" i="1"/>
  <c r="K249" i="1" s="1"/>
  <c r="D249" i="1" s="1"/>
  <c r="H249" i="1"/>
  <c r="G249" i="1"/>
  <c r="J248" i="1"/>
  <c r="L248" i="1" s="1"/>
  <c r="I248" i="1"/>
  <c r="K248" i="1" s="1"/>
  <c r="D248" i="1" s="1"/>
  <c r="H248" i="1"/>
  <c r="G248" i="1"/>
  <c r="J247" i="1"/>
  <c r="L247" i="1" s="1"/>
  <c r="I247" i="1"/>
  <c r="K247" i="1" s="1"/>
  <c r="D247" i="1" s="1"/>
  <c r="H247" i="1"/>
  <c r="G247" i="1"/>
  <c r="J246" i="1"/>
  <c r="L246" i="1" s="1"/>
  <c r="D246" i="1" s="1"/>
  <c r="I246" i="1"/>
  <c r="K246" i="1" s="1"/>
  <c r="H246" i="1"/>
  <c r="G246" i="1"/>
  <c r="J245" i="1"/>
  <c r="L245" i="1" s="1"/>
  <c r="I245" i="1"/>
  <c r="K245" i="1" s="1"/>
  <c r="H245" i="1"/>
  <c r="G245" i="1"/>
  <c r="D245" i="1"/>
  <c r="J244" i="1"/>
  <c r="L244" i="1" s="1"/>
  <c r="I244" i="1"/>
  <c r="K244" i="1" s="1"/>
  <c r="D244" i="1" s="1"/>
  <c r="H244" i="1"/>
  <c r="G244" i="1"/>
  <c r="J243" i="1"/>
  <c r="L243" i="1" s="1"/>
  <c r="I243" i="1"/>
  <c r="K243" i="1" s="1"/>
  <c r="H243" i="1"/>
  <c r="G243" i="1"/>
  <c r="D243" i="1"/>
  <c r="K242" i="1"/>
  <c r="D242" i="1" s="1"/>
  <c r="J242" i="1"/>
  <c r="L242" i="1" s="1"/>
  <c r="I242" i="1"/>
  <c r="H242" i="1"/>
  <c r="G242" i="1"/>
  <c r="J241" i="1"/>
  <c r="L241" i="1" s="1"/>
  <c r="I241" i="1"/>
  <c r="K241" i="1" s="1"/>
  <c r="H241" i="1"/>
  <c r="G241" i="1"/>
  <c r="D241" i="1"/>
  <c r="J240" i="1"/>
  <c r="L240" i="1" s="1"/>
  <c r="I240" i="1"/>
  <c r="K240" i="1" s="1"/>
  <c r="H240" i="1"/>
  <c r="G240" i="1"/>
  <c r="D240" i="1"/>
  <c r="J239" i="1"/>
  <c r="L239" i="1" s="1"/>
  <c r="I239" i="1"/>
  <c r="K239" i="1" s="1"/>
  <c r="D239" i="1" s="1"/>
  <c r="H239" i="1"/>
  <c r="G239" i="1"/>
  <c r="K238" i="1"/>
  <c r="D238" i="1" s="1"/>
  <c r="J238" i="1"/>
  <c r="L238" i="1" s="1"/>
  <c r="I238" i="1"/>
  <c r="H238" i="1"/>
  <c r="G238" i="1"/>
  <c r="J237" i="1"/>
  <c r="L237" i="1" s="1"/>
  <c r="I237" i="1"/>
  <c r="K237" i="1" s="1"/>
  <c r="D237" i="1" s="1"/>
  <c r="H237" i="1"/>
  <c r="G237" i="1"/>
  <c r="J236" i="1"/>
  <c r="L236" i="1" s="1"/>
  <c r="I236" i="1"/>
  <c r="K236" i="1" s="1"/>
  <c r="D236" i="1" s="1"/>
  <c r="H236" i="1"/>
  <c r="G236" i="1"/>
  <c r="K235" i="1"/>
  <c r="J235" i="1"/>
  <c r="L235" i="1" s="1"/>
  <c r="D235" i="1" s="1"/>
  <c r="I235" i="1"/>
  <c r="H235" i="1"/>
  <c r="G235" i="1"/>
  <c r="J234" i="1"/>
  <c r="L234" i="1" s="1"/>
  <c r="I234" i="1"/>
  <c r="K234" i="1" s="1"/>
  <c r="D234" i="1" s="1"/>
  <c r="H234" i="1"/>
  <c r="G234" i="1"/>
  <c r="J233" i="1"/>
  <c r="L233" i="1" s="1"/>
  <c r="I233" i="1"/>
  <c r="K233" i="1" s="1"/>
  <c r="D233" i="1" s="1"/>
  <c r="H233" i="1"/>
  <c r="G233" i="1"/>
  <c r="J232" i="1"/>
  <c r="L232" i="1" s="1"/>
  <c r="I232" i="1"/>
  <c r="K232" i="1" s="1"/>
  <c r="D232" i="1" s="1"/>
  <c r="H232" i="1"/>
  <c r="G232" i="1"/>
  <c r="J231" i="1"/>
  <c r="L231" i="1" s="1"/>
  <c r="I231" i="1"/>
  <c r="K231" i="1" s="1"/>
  <c r="D231" i="1" s="1"/>
  <c r="H231" i="1"/>
  <c r="G231" i="1"/>
  <c r="K230" i="1"/>
  <c r="D230" i="1" s="1"/>
  <c r="J230" i="1"/>
  <c r="L230" i="1" s="1"/>
  <c r="I230" i="1"/>
  <c r="H230" i="1"/>
  <c r="G230" i="1"/>
  <c r="J229" i="1"/>
  <c r="L229" i="1" s="1"/>
  <c r="I229" i="1"/>
  <c r="K229" i="1" s="1"/>
  <c r="D229" i="1" s="1"/>
  <c r="H229" i="1"/>
  <c r="G229" i="1"/>
  <c r="J228" i="1"/>
  <c r="L228" i="1" s="1"/>
  <c r="I228" i="1"/>
  <c r="K228" i="1" s="1"/>
  <c r="D228" i="1" s="1"/>
  <c r="H228" i="1"/>
  <c r="G228" i="1"/>
  <c r="K227" i="1"/>
  <c r="D227" i="1" s="1"/>
  <c r="J227" i="1"/>
  <c r="L227" i="1" s="1"/>
  <c r="I227" i="1"/>
  <c r="H227" i="1"/>
  <c r="G227" i="1"/>
  <c r="J226" i="1"/>
  <c r="L226" i="1" s="1"/>
  <c r="I226" i="1"/>
  <c r="K226" i="1" s="1"/>
  <c r="D226" i="1" s="1"/>
  <c r="H226" i="1"/>
  <c r="G226" i="1"/>
  <c r="J225" i="1"/>
  <c r="L225" i="1" s="1"/>
  <c r="I225" i="1"/>
  <c r="K225" i="1" s="1"/>
  <c r="D225" i="1" s="1"/>
  <c r="H225" i="1"/>
  <c r="G225" i="1"/>
  <c r="J224" i="1"/>
  <c r="L224" i="1" s="1"/>
  <c r="I224" i="1"/>
  <c r="K224" i="1" s="1"/>
  <c r="D224" i="1" s="1"/>
  <c r="H224" i="1"/>
  <c r="G224" i="1"/>
  <c r="J223" i="1"/>
  <c r="L223" i="1" s="1"/>
  <c r="I223" i="1"/>
  <c r="K223" i="1" s="1"/>
  <c r="D223" i="1" s="1"/>
  <c r="H223" i="1"/>
  <c r="G223" i="1"/>
  <c r="K222" i="1"/>
  <c r="D222" i="1" s="1"/>
  <c r="J222" i="1"/>
  <c r="L222" i="1" s="1"/>
  <c r="I222" i="1"/>
  <c r="H222" i="1"/>
  <c r="G222" i="1"/>
  <c r="J221" i="1"/>
  <c r="L221" i="1" s="1"/>
  <c r="I221" i="1"/>
  <c r="K221" i="1" s="1"/>
  <c r="D221" i="1" s="1"/>
  <c r="H221" i="1"/>
  <c r="G221" i="1"/>
  <c r="J220" i="1"/>
  <c r="L220" i="1" s="1"/>
  <c r="I220" i="1"/>
  <c r="K220" i="1" s="1"/>
  <c r="D220" i="1" s="1"/>
  <c r="H220" i="1"/>
  <c r="G220" i="1"/>
  <c r="K219" i="1"/>
  <c r="D219" i="1" s="1"/>
  <c r="J219" i="1"/>
  <c r="L219" i="1" s="1"/>
  <c r="I219" i="1"/>
  <c r="H219" i="1"/>
  <c r="G219" i="1"/>
  <c r="J218" i="1"/>
  <c r="L218" i="1" s="1"/>
  <c r="I218" i="1"/>
  <c r="K218" i="1" s="1"/>
  <c r="D218" i="1" s="1"/>
  <c r="H218" i="1"/>
  <c r="G218" i="1"/>
  <c r="J217" i="1"/>
  <c r="L217" i="1" s="1"/>
  <c r="I217" i="1"/>
  <c r="K217" i="1" s="1"/>
  <c r="D217" i="1" s="1"/>
  <c r="H217" i="1"/>
  <c r="G217" i="1"/>
  <c r="J216" i="1"/>
  <c r="L216" i="1" s="1"/>
  <c r="I216" i="1"/>
  <c r="K216" i="1" s="1"/>
  <c r="D216" i="1" s="1"/>
  <c r="H216" i="1"/>
  <c r="G216" i="1"/>
  <c r="J215" i="1"/>
  <c r="L215" i="1" s="1"/>
  <c r="I215" i="1"/>
  <c r="K215" i="1" s="1"/>
  <c r="D215" i="1" s="1"/>
  <c r="H215" i="1"/>
  <c r="G215" i="1"/>
  <c r="K214" i="1"/>
  <c r="D214" i="1" s="1"/>
  <c r="J214" i="1"/>
  <c r="L214" i="1" s="1"/>
  <c r="I214" i="1"/>
  <c r="H214" i="1"/>
  <c r="G214" i="1"/>
  <c r="J213" i="1"/>
  <c r="L213" i="1" s="1"/>
  <c r="I213" i="1"/>
  <c r="K213" i="1" s="1"/>
  <c r="D213" i="1" s="1"/>
  <c r="H213" i="1"/>
  <c r="G213" i="1"/>
  <c r="J212" i="1"/>
  <c r="L212" i="1" s="1"/>
  <c r="I212" i="1"/>
  <c r="K212" i="1" s="1"/>
  <c r="D212" i="1" s="1"/>
  <c r="H212" i="1"/>
  <c r="G212" i="1"/>
  <c r="K211" i="1"/>
  <c r="D211" i="1" s="1"/>
  <c r="J211" i="1"/>
  <c r="L211" i="1" s="1"/>
  <c r="I211" i="1"/>
  <c r="H211" i="1"/>
  <c r="G211" i="1"/>
  <c r="J210" i="1"/>
  <c r="L210" i="1" s="1"/>
  <c r="I210" i="1"/>
  <c r="K210" i="1" s="1"/>
  <c r="D210" i="1" s="1"/>
  <c r="H210" i="1"/>
  <c r="G210" i="1"/>
  <c r="J209" i="1"/>
  <c r="L209" i="1" s="1"/>
  <c r="I209" i="1"/>
  <c r="K209" i="1" s="1"/>
  <c r="D209" i="1" s="1"/>
  <c r="H209" i="1"/>
  <c r="G209" i="1"/>
  <c r="J208" i="1"/>
  <c r="L208" i="1" s="1"/>
  <c r="I208" i="1"/>
  <c r="K208" i="1" s="1"/>
  <c r="H208" i="1"/>
  <c r="G208" i="1"/>
  <c r="D208" i="1"/>
  <c r="K207" i="1"/>
  <c r="D207" i="1" s="1"/>
  <c r="J207" i="1"/>
  <c r="L207" i="1" s="1"/>
  <c r="I207" i="1"/>
  <c r="H207" i="1"/>
  <c r="G207" i="1"/>
  <c r="J206" i="1"/>
  <c r="L206" i="1" s="1"/>
  <c r="I206" i="1"/>
  <c r="K206" i="1" s="1"/>
  <c r="D206" i="1" s="1"/>
  <c r="H206" i="1"/>
  <c r="G206" i="1"/>
  <c r="J205" i="1"/>
  <c r="L205" i="1" s="1"/>
  <c r="I205" i="1"/>
  <c r="K205" i="1" s="1"/>
  <c r="D205" i="1" s="1"/>
  <c r="H205" i="1"/>
  <c r="G205" i="1"/>
  <c r="J204" i="1"/>
  <c r="L204" i="1" s="1"/>
  <c r="I204" i="1"/>
  <c r="K204" i="1" s="1"/>
  <c r="D204" i="1" s="1"/>
  <c r="H204" i="1"/>
  <c r="G204" i="1"/>
  <c r="K203" i="1"/>
  <c r="D203" i="1" s="1"/>
  <c r="J203" i="1"/>
  <c r="L203" i="1" s="1"/>
  <c r="I203" i="1"/>
  <c r="H203" i="1"/>
  <c r="G203" i="1"/>
  <c r="K202" i="1"/>
  <c r="D202" i="1" s="1"/>
  <c r="J202" i="1"/>
  <c r="L202" i="1" s="1"/>
  <c r="I202" i="1"/>
  <c r="H202" i="1"/>
  <c r="G202" i="1"/>
  <c r="J201" i="1"/>
  <c r="L201" i="1" s="1"/>
  <c r="I201" i="1"/>
  <c r="K201" i="1" s="1"/>
  <c r="H201" i="1"/>
  <c r="G201" i="1"/>
  <c r="D201" i="1"/>
  <c r="J200" i="1"/>
  <c r="L200" i="1" s="1"/>
  <c r="I200" i="1"/>
  <c r="K200" i="1" s="1"/>
  <c r="D200" i="1" s="1"/>
  <c r="H200" i="1"/>
  <c r="G200" i="1"/>
  <c r="J199" i="1"/>
  <c r="L199" i="1" s="1"/>
  <c r="I199" i="1"/>
  <c r="K199" i="1" s="1"/>
  <c r="D199" i="1" s="1"/>
  <c r="H199" i="1"/>
  <c r="G199" i="1"/>
  <c r="L198" i="1"/>
  <c r="J198" i="1"/>
  <c r="I198" i="1"/>
  <c r="K198" i="1" s="1"/>
  <c r="D198" i="1" s="1"/>
  <c r="H198" i="1"/>
  <c r="G198" i="1"/>
  <c r="J197" i="1"/>
  <c r="L197" i="1" s="1"/>
  <c r="I197" i="1"/>
  <c r="K197" i="1" s="1"/>
  <c r="D197" i="1" s="1"/>
  <c r="H197" i="1"/>
  <c r="G197" i="1"/>
  <c r="J196" i="1"/>
  <c r="L196" i="1" s="1"/>
  <c r="I196" i="1"/>
  <c r="K196" i="1" s="1"/>
  <c r="H196" i="1"/>
  <c r="G196" i="1"/>
  <c r="D196" i="1"/>
  <c r="J195" i="1"/>
  <c r="L195" i="1" s="1"/>
  <c r="I195" i="1"/>
  <c r="K195" i="1" s="1"/>
  <c r="D195" i="1" s="1"/>
  <c r="H195" i="1"/>
  <c r="G195" i="1"/>
  <c r="J194" i="1"/>
  <c r="L194" i="1" s="1"/>
  <c r="I194" i="1"/>
  <c r="K194" i="1" s="1"/>
  <c r="D194" i="1" s="1"/>
  <c r="H194" i="1"/>
  <c r="G194" i="1"/>
  <c r="L193" i="1"/>
  <c r="J193" i="1"/>
  <c r="I193" i="1"/>
  <c r="K193" i="1" s="1"/>
  <c r="D193" i="1" s="1"/>
  <c r="H193" i="1"/>
  <c r="G193" i="1"/>
  <c r="J192" i="1"/>
  <c r="L192" i="1" s="1"/>
  <c r="I192" i="1"/>
  <c r="K192" i="1" s="1"/>
  <c r="D192" i="1" s="1"/>
  <c r="H192" i="1"/>
  <c r="G192" i="1"/>
  <c r="J191" i="1"/>
  <c r="L191" i="1" s="1"/>
  <c r="I191" i="1"/>
  <c r="K191" i="1" s="1"/>
  <c r="D191" i="1" s="1"/>
  <c r="H191" i="1"/>
  <c r="G191" i="1"/>
  <c r="L190" i="1"/>
  <c r="J190" i="1"/>
  <c r="I190" i="1"/>
  <c r="K190" i="1" s="1"/>
  <c r="D190" i="1" s="1"/>
  <c r="H190" i="1"/>
  <c r="G190" i="1"/>
  <c r="J189" i="1"/>
  <c r="L189" i="1" s="1"/>
  <c r="I189" i="1"/>
  <c r="K189" i="1" s="1"/>
  <c r="D189" i="1" s="1"/>
  <c r="H189" i="1"/>
  <c r="G189" i="1"/>
  <c r="J188" i="1"/>
  <c r="L188" i="1" s="1"/>
  <c r="I188" i="1"/>
  <c r="K188" i="1" s="1"/>
  <c r="H188" i="1"/>
  <c r="G188" i="1"/>
  <c r="D188" i="1"/>
  <c r="J187" i="1"/>
  <c r="L187" i="1" s="1"/>
  <c r="I187" i="1"/>
  <c r="K187" i="1" s="1"/>
  <c r="D187" i="1" s="1"/>
  <c r="H187" i="1"/>
  <c r="G187" i="1"/>
  <c r="J186" i="1"/>
  <c r="L186" i="1" s="1"/>
  <c r="I186" i="1"/>
  <c r="K186" i="1" s="1"/>
  <c r="D186" i="1" s="1"/>
  <c r="H186" i="1"/>
  <c r="G186" i="1"/>
  <c r="L185" i="1"/>
  <c r="J185" i="1"/>
  <c r="I185" i="1"/>
  <c r="K185" i="1" s="1"/>
  <c r="D185" i="1" s="1"/>
  <c r="H185" i="1"/>
  <c r="G185" i="1"/>
  <c r="J184" i="1"/>
  <c r="L184" i="1" s="1"/>
  <c r="I184" i="1"/>
  <c r="K184" i="1" s="1"/>
  <c r="D184" i="1" s="1"/>
  <c r="H184" i="1"/>
  <c r="G184" i="1"/>
  <c r="J183" i="1"/>
  <c r="L183" i="1" s="1"/>
  <c r="I183" i="1"/>
  <c r="K183" i="1" s="1"/>
  <c r="D183" i="1" s="1"/>
  <c r="H183" i="1"/>
  <c r="G183" i="1"/>
  <c r="L182" i="1"/>
  <c r="J182" i="1"/>
  <c r="I182" i="1"/>
  <c r="K182" i="1" s="1"/>
  <c r="D182" i="1" s="1"/>
  <c r="H182" i="1"/>
  <c r="G182" i="1"/>
  <c r="J181" i="1"/>
  <c r="L181" i="1" s="1"/>
  <c r="I181" i="1"/>
  <c r="K181" i="1" s="1"/>
  <c r="D181" i="1" s="1"/>
  <c r="H181" i="1"/>
  <c r="G181" i="1"/>
  <c r="J180" i="1"/>
  <c r="L180" i="1" s="1"/>
  <c r="I180" i="1"/>
  <c r="K180" i="1" s="1"/>
  <c r="H180" i="1"/>
  <c r="G180" i="1"/>
  <c r="D180" i="1"/>
  <c r="J179" i="1"/>
  <c r="L179" i="1" s="1"/>
  <c r="I179" i="1"/>
  <c r="K179" i="1" s="1"/>
  <c r="D179" i="1" s="1"/>
  <c r="H179" i="1"/>
  <c r="G179" i="1"/>
  <c r="J178" i="1"/>
  <c r="L178" i="1" s="1"/>
  <c r="I178" i="1"/>
  <c r="K178" i="1" s="1"/>
  <c r="H178" i="1"/>
  <c r="G178" i="1"/>
  <c r="D178" i="1"/>
  <c r="J177" i="1"/>
  <c r="L177" i="1" s="1"/>
  <c r="I177" i="1"/>
  <c r="K177" i="1" s="1"/>
  <c r="D177" i="1" s="1"/>
  <c r="H177" i="1"/>
  <c r="G177" i="1"/>
  <c r="J176" i="1"/>
  <c r="L176" i="1" s="1"/>
  <c r="I176" i="1"/>
  <c r="K176" i="1" s="1"/>
  <c r="D176" i="1" s="1"/>
  <c r="H176" i="1"/>
  <c r="G176" i="1"/>
  <c r="J175" i="1"/>
  <c r="L175" i="1" s="1"/>
  <c r="I175" i="1"/>
  <c r="K175" i="1" s="1"/>
  <c r="D175" i="1" s="1"/>
  <c r="H175" i="1"/>
  <c r="G175" i="1"/>
  <c r="L174" i="1"/>
  <c r="J174" i="1"/>
  <c r="I174" i="1"/>
  <c r="K174" i="1" s="1"/>
  <c r="D174" i="1" s="1"/>
  <c r="H174" i="1"/>
  <c r="G174" i="1"/>
  <c r="J173" i="1"/>
  <c r="L173" i="1" s="1"/>
  <c r="I173" i="1"/>
  <c r="K173" i="1" s="1"/>
  <c r="D173" i="1" s="1"/>
  <c r="H173" i="1"/>
  <c r="G173" i="1"/>
  <c r="J172" i="1"/>
  <c r="L172" i="1" s="1"/>
  <c r="I172" i="1"/>
  <c r="K172" i="1" s="1"/>
  <c r="D172" i="1" s="1"/>
  <c r="H172" i="1"/>
  <c r="G172" i="1"/>
  <c r="J171" i="1"/>
  <c r="L171" i="1" s="1"/>
  <c r="I171" i="1"/>
  <c r="K171" i="1" s="1"/>
  <c r="H171" i="1"/>
  <c r="G171" i="1"/>
  <c r="D171" i="1"/>
  <c r="J170" i="1"/>
  <c r="L170" i="1" s="1"/>
  <c r="I170" i="1"/>
  <c r="K170" i="1" s="1"/>
  <c r="D170" i="1" s="1"/>
  <c r="H170" i="1"/>
  <c r="G170" i="1"/>
  <c r="J169" i="1"/>
  <c r="L169" i="1" s="1"/>
  <c r="I169" i="1"/>
  <c r="K169" i="1" s="1"/>
  <c r="D169" i="1" s="1"/>
  <c r="H169" i="1"/>
  <c r="G169" i="1"/>
  <c r="J168" i="1"/>
  <c r="L168" i="1" s="1"/>
  <c r="I168" i="1"/>
  <c r="K168" i="1" s="1"/>
  <c r="H168" i="1"/>
  <c r="G168" i="1"/>
  <c r="D168" i="1"/>
  <c r="J167" i="1"/>
  <c r="L167" i="1" s="1"/>
  <c r="I167" i="1"/>
  <c r="K167" i="1" s="1"/>
  <c r="D167" i="1" s="1"/>
  <c r="H167" i="1"/>
  <c r="G167" i="1"/>
  <c r="J166" i="1"/>
  <c r="L166" i="1" s="1"/>
  <c r="I166" i="1"/>
  <c r="K166" i="1" s="1"/>
  <c r="H166" i="1"/>
  <c r="G166" i="1"/>
  <c r="D166" i="1"/>
  <c r="J165" i="1"/>
  <c r="L165" i="1" s="1"/>
  <c r="I165" i="1"/>
  <c r="K165" i="1" s="1"/>
  <c r="D165" i="1" s="1"/>
  <c r="H165" i="1"/>
  <c r="G165" i="1"/>
  <c r="J164" i="1"/>
  <c r="L164" i="1" s="1"/>
  <c r="I164" i="1"/>
  <c r="K164" i="1" s="1"/>
  <c r="D164" i="1" s="1"/>
  <c r="H164" i="1"/>
  <c r="G164" i="1"/>
  <c r="J163" i="1"/>
  <c r="L163" i="1" s="1"/>
  <c r="I163" i="1"/>
  <c r="K163" i="1" s="1"/>
  <c r="H163" i="1"/>
  <c r="G163" i="1"/>
  <c r="D163" i="1"/>
  <c r="L162" i="1"/>
  <c r="J162" i="1"/>
  <c r="I162" i="1"/>
  <c r="K162" i="1" s="1"/>
  <c r="D162" i="1" s="1"/>
  <c r="H162" i="1"/>
  <c r="G162" i="1"/>
  <c r="J161" i="1"/>
  <c r="L161" i="1" s="1"/>
  <c r="I161" i="1"/>
  <c r="K161" i="1" s="1"/>
  <c r="D161" i="1" s="1"/>
  <c r="H161" i="1"/>
  <c r="G161" i="1"/>
  <c r="J160" i="1"/>
  <c r="L160" i="1" s="1"/>
  <c r="I160" i="1"/>
  <c r="K160" i="1" s="1"/>
  <c r="D160" i="1" s="1"/>
  <c r="H160" i="1"/>
  <c r="G160" i="1"/>
  <c r="L159" i="1"/>
  <c r="J159" i="1"/>
  <c r="I159" i="1"/>
  <c r="K159" i="1" s="1"/>
  <c r="D159" i="1" s="1"/>
  <c r="H159" i="1"/>
  <c r="G159" i="1"/>
  <c r="J158" i="1"/>
  <c r="L158" i="1" s="1"/>
  <c r="I158" i="1"/>
  <c r="K158" i="1" s="1"/>
  <c r="D158" i="1" s="1"/>
  <c r="H158" i="1"/>
  <c r="G158" i="1"/>
  <c r="J157" i="1"/>
  <c r="L157" i="1" s="1"/>
  <c r="I157" i="1"/>
  <c r="K157" i="1" s="1"/>
  <c r="D157" i="1" s="1"/>
  <c r="H157" i="1"/>
  <c r="G157" i="1"/>
  <c r="J156" i="1"/>
  <c r="L156" i="1" s="1"/>
  <c r="I156" i="1"/>
  <c r="K156" i="1" s="1"/>
  <c r="H156" i="1"/>
  <c r="G156" i="1"/>
  <c r="D156" i="1"/>
  <c r="J155" i="1"/>
  <c r="L155" i="1" s="1"/>
  <c r="I155" i="1"/>
  <c r="K155" i="1" s="1"/>
  <c r="D155" i="1" s="1"/>
  <c r="H155" i="1"/>
  <c r="G155" i="1"/>
  <c r="J154" i="1"/>
  <c r="L154" i="1" s="1"/>
  <c r="D154" i="1" s="1"/>
  <c r="I154" i="1"/>
  <c r="K154" i="1" s="1"/>
  <c r="H154" i="1"/>
  <c r="G154" i="1"/>
  <c r="J153" i="1"/>
  <c r="L153" i="1" s="1"/>
  <c r="I153" i="1"/>
  <c r="K153" i="1" s="1"/>
  <c r="D153" i="1" s="1"/>
  <c r="H153" i="1"/>
  <c r="G153" i="1"/>
  <c r="J152" i="1"/>
  <c r="L152" i="1" s="1"/>
  <c r="I152" i="1"/>
  <c r="K152" i="1" s="1"/>
  <c r="H152" i="1"/>
  <c r="G152" i="1"/>
  <c r="D152" i="1"/>
  <c r="J151" i="1"/>
  <c r="L151" i="1" s="1"/>
  <c r="D151" i="1" s="1"/>
  <c r="I151" i="1"/>
  <c r="K151" i="1" s="1"/>
  <c r="H151" i="1"/>
  <c r="G151" i="1"/>
  <c r="J150" i="1"/>
  <c r="L150" i="1" s="1"/>
  <c r="I150" i="1"/>
  <c r="K150" i="1" s="1"/>
  <c r="H150" i="1"/>
  <c r="G150" i="1"/>
  <c r="D150" i="1"/>
  <c r="J149" i="1"/>
  <c r="L149" i="1" s="1"/>
  <c r="I149" i="1"/>
  <c r="K149" i="1" s="1"/>
  <c r="D149" i="1" s="1"/>
  <c r="H149" i="1"/>
  <c r="G149" i="1"/>
  <c r="J148" i="1"/>
  <c r="L148" i="1" s="1"/>
  <c r="I148" i="1"/>
  <c r="K148" i="1" s="1"/>
  <c r="H148" i="1"/>
  <c r="G148" i="1"/>
  <c r="D148" i="1"/>
  <c r="J147" i="1"/>
  <c r="L147" i="1" s="1"/>
  <c r="I147" i="1"/>
  <c r="K147" i="1" s="1"/>
  <c r="H147" i="1"/>
  <c r="G147" i="1"/>
  <c r="D147" i="1"/>
  <c r="J146" i="1"/>
  <c r="L146" i="1" s="1"/>
  <c r="I146" i="1"/>
  <c r="K146" i="1" s="1"/>
  <c r="D146" i="1" s="1"/>
  <c r="H146" i="1"/>
  <c r="G146" i="1"/>
  <c r="J145" i="1"/>
  <c r="L145" i="1" s="1"/>
  <c r="I145" i="1"/>
  <c r="K145" i="1" s="1"/>
  <c r="D145" i="1" s="1"/>
  <c r="H145" i="1"/>
  <c r="G145" i="1"/>
  <c r="J144" i="1"/>
  <c r="L144" i="1" s="1"/>
  <c r="I144" i="1"/>
  <c r="K144" i="1" s="1"/>
  <c r="H144" i="1"/>
  <c r="G144" i="1"/>
  <c r="D144" i="1"/>
  <c r="J143" i="1"/>
  <c r="L143" i="1" s="1"/>
  <c r="I143" i="1"/>
  <c r="K143" i="1" s="1"/>
  <c r="D143" i="1" s="1"/>
  <c r="H143" i="1"/>
  <c r="G143" i="1"/>
  <c r="J142" i="1"/>
  <c r="L142" i="1" s="1"/>
  <c r="I142" i="1"/>
  <c r="K142" i="1" s="1"/>
  <c r="D142" i="1" s="1"/>
  <c r="H142" i="1"/>
  <c r="G142" i="1"/>
  <c r="L141" i="1"/>
  <c r="J141" i="1"/>
  <c r="I141" i="1"/>
  <c r="K141" i="1" s="1"/>
  <c r="D141" i="1" s="1"/>
  <c r="H141" i="1"/>
  <c r="G141" i="1"/>
  <c r="J140" i="1"/>
  <c r="L140" i="1" s="1"/>
  <c r="I140" i="1"/>
  <c r="K140" i="1" s="1"/>
  <c r="D140" i="1" s="1"/>
  <c r="H140" i="1"/>
  <c r="G140" i="1"/>
  <c r="J139" i="1"/>
  <c r="L139" i="1" s="1"/>
  <c r="I139" i="1"/>
  <c r="K139" i="1" s="1"/>
  <c r="D139" i="1" s="1"/>
  <c r="H139" i="1"/>
  <c r="G139" i="1"/>
  <c r="J138" i="1"/>
  <c r="L138" i="1" s="1"/>
  <c r="I138" i="1"/>
  <c r="K138" i="1" s="1"/>
  <c r="H138" i="1"/>
  <c r="G138" i="1"/>
  <c r="D138" i="1"/>
  <c r="J137" i="1"/>
  <c r="L137" i="1" s="1"/>
  <c r="I137" i="1"/>
  <c r="K137" i="1" s="1"/>
  <c r="D137" i="1" s="1"/>
  <c r="H137" i="1"/>
  <c r="G137" i="1"/>
  <c r="J136" i="1"/>
  <c r="L136" i="1" s="1"/>
  <c r="I136" i="1"/>
  <c r="K136" i="1" s="1"/>
  <c r="D136" i="1" s="1"/>
  <c r="H136" i="1"/>
  <c r="G136" i="1"/>
  <c r="J135" i="1"/>
  <c r="L135" i="1" s="1"/>
  <c r="I135" i="1"/>
  <c r="K135" i="1" s="1"/>
  <c r="D135" i="1" s="1"/>
  <c r="H135" i="1"/>
  <c r="G135" i="1"/>
  <c r="L134" i="1"/>
  <c r="J134" i="1"/>
  <c r="I134" i="1"/>
  <c r="K134" i="1" s="1"/>
  <c r="D134" i="1" s="1"/>
  <c r="H134" i="1"/>
  <c r="G134" i="1"/>
  <c r="J133" i="1"/>
  <c r="L133" i="1" s="1"/>
  <c r="I133" i="1"/>
  <c r="K133" i="1" s="1"/>
  <c r="D133" i="1" s="1"/>
  <c r="H133" i="1"/>
  <c r="G133" i="1"/>
  <c r="J132" i="1"/>
  <c r="L132" i="1" s="1"/>
  <c r="I132" i="1"/>
  <c r="K132" i="1" s="1"/>
  <c r="D132" i="1" s="1"/>
  <c r="H132" i="1"/>
  <c r="G132" i="1"/>
  <c r="L131" i="1"/>
  <c r="J131" i="1"/>
  <c r="I131" i="1"/>
  <c r="K131" i="1" s="1"/>
  <c r="D131" i="1" s="1"/>
  <c r="H131" i="1"/>
  <c r="G131" i="1"/>
  <c r="J130" i="1"/>
  <c r="L130" i="1" s="1"/>
  <c r="I130" i="1"/>
  <c r="K130" i="1" s="1"/>
  <c r="D130" i="1" s="1"/>
  <c r="H130" i="1"/>
  <c r="G130" i="1"/>
  <c r="J129" i="1"/>
  <c r="L129" i="1" s="1"/>
  <c r="I129" i="1"/>
  <c r="K129" i="1" s="1"/>
  <c r="H129" i="1"/>
  <c r="G129" i="1"/>
  <c r="D129" i="1"/>
  <c r="J128" i="1"/>
  <c r="L128" i="1" s="1"/>
  <c r="I128" i="1"/>
  <c r="K128" i="1" s="1"/>
  <c r="D128" i="1" s="1"/>
  <c r="H128" i="1"/>
  <c r="G128" i="1"/>
  <c r="J127" i="1"/>
  <c r="L127" i="1" s="1"/>
  <c r="I127" i="1"/>
  <c r="K127" i="1" s="1"/>
  <c r="D127" i="1" s="1"/>
  <c r="H127" i="1"/>
  <c r="G127" i="1"/>
  <c r="J126" i="1"/>
  <c r="L126" i="1" s="1"/>
  <c r="I126" i="1"/>
  <c r="K126" i="1" s="1"/>
  <c r="H126" i="1"/>
  <c r="G126" i="1"/>
  <c r="D126" i="1"/>
  <c r="J125" i="1"/>
  <c r="L125" i="1" s="1"/>
  <c r="I125" i="1"/>
  <c r="K125" i="1" s="1"/>
  <c r="D125" i="1" s="1"/>
  <c r="H125" i="1"/>
  <c r="G125" i="1"/>
  <c r="J124" i="1"/>
  <c r="L124" i="1" s="1"/>
  <c r="D124" i="1" s="1"/>
  <c r="I124" i="1"/>
  <c r="K124" i="1" s="1"/>
  <c r="H124" i="1"/>
  <c r="G124" i="1"/>
  <c r="L123" i="1"/>
  <c r="J123" i="1"/>
  <c r="I123" i="1"/>
  <c r="K123" i="1" s="1"/>
  <c r="D123" i="1" s="1"/>
  <c r="H123" i="1"/>
  <c r="G123" i="1"/>
  <c r="J122" i="1"/>
  <c r="L122" i="1" s="1"/>
  <c r="I122" i="1"/>
  <c r="K122" i="1" s="1"/>
  <c r="D122" i="1" s="1"/>
  <c r="H122" i="1"/>
  <c r="G122" i="1"/>
  <c r="J121" i="1"/>
  <c r="L121" i="1" s="1"/>
  <c r="D121" i="1" s="1"/>
  <c r="I121" i="1"/>
  <c r="K121" i="1" s="1"/>
  <c r="H121" i="1"/>
  <c r="G121" i="1"/>
  <c r="J120" i="1"/>
  <c r="L120" i="1" s="1"/>
  <c r="I120" i="1"/>
  <c r="K120" i="1" s="1"/>
  <c r="D120" i="1" s="1"/>
  <c r="H120" i="1"/>
  <c r="G120" i="1"/>
  <c r="J119" i="1"/>
  <c r="L119" i="1" s="1"/>
  <c r="I119" i="1"/>
  <c r="K119" i="1" s="1"/>
  <c r="D119" i="1" s="1"/>
  <c r="H119" i="1"/>
  <c r="G119" i="1"/>
  <c r="L118" i="1"/>
  <c r="D118" i="1" s="1"/>
  <c r="J118" i="1"/>
  <c r="I118" i="1"/>
  <c r="K118" i="1" s="1"/>
  <c r="H118" i="1"/>
  <c r="G118" i="1"/>
  <c r="J117" i="1"/>
  <c r="L117" i="1" s="1"/>
  <c r="I117" i="1"/>
  <c r="K117" i="1" s="1"/>
  <c r="D117" i="1" s="1"/>
  <c r="H117" i="1"/>
  <c r="G117" i="1"/>
  <c r="J116" i="1"/>
  <c r="L116" i="1" s="1"/>
  <c r="I116" i="1"/>
  <c r="K116" i="1" s="1"/>
  <c r="H116" i="1"/>
  <c r="G116" i="1"/>
  <c r="D116" i="1"/>
  <c r="L115" i="1"/>
  <c r="J115" i="1"/>
  <c r="I115" i="1"/>
  <c r="K115" i="1" s="1"/>
  <c r="D115" i="1" s="1"/>
  <c r="H115" i="1"/>
  <c r="G115" i="1"/>
  <c r="J114" i="1"/>
  <c r="L114" i="1" s="1"/>
  <c r="I114" i="1"/>
  <c r="K114" i="1" s="1"/>
  <c r="D114" i="1" s="1"/>
  <c r="H114" i="1"/>
  <c r="G114" i="1"/>
  <c r="J113" i="1"/>
  <c r="L113" i="1" s="1"/>
  <c r="I113" i="1"/>
  <c r="K113" i="1" s="1"/>
  <c r="D113" i="1" s="1"/>
  <c r="H113" i="1"/>
  <c r="G113" i="1"/>
  <c r="J112" i="1"/>
  <c r="L112" i="1" s="1"/>
  <c r="I112" i="1"/>
  <c r="K112" i="1" s="1"/>
  <c r="H112" i="1"/>
  <c r="G112" i="1"/>
  <c r="D112" i="1"/>
  <c r="J111" i="1"/>
  <c r="L111" i="1" s="1"/>
  <c r="I111" i="1"/>
  <c r="K111" i="1" s="1"/>
  <c r="D111" i="1" s="1"/>
  <c r="H111" i="1"/>
  <c r="G111" i="1"/>
  <c r="J110" i="1"/>
  <c r="L110" i="1" s="1"/>
  <c r="I110" i="1"/>
  <c r="K110" i="1" s="1"/>
  <c r="H110" i="1"/>
  <c r="G110" i="1"/>
  <c r="D110" i="1"/>
  <c r="J109" i="1"/>
  <c r="L109" i="1" s="1"/>
  <c r="I109" i="1"/>
  <c r="K109" i="1" s="1"/>
  <c r="H109" i="1"/>
  <c r="G109" i="1"/>
  <c r="D109" i="1"/>
  <c r="J108" i="1"/>
  <c r="L108" i="1" s="1"/>
  <c r="I108" i="1"/>
  <c r="K108" i="1" s="1"/>
  <c r="D108" i="1" s="1"/>
  <c r="H108" i="1"/>
  <c r="G108" i="1"/>
  <c r="J107" i="1"/>
  <c r="L107" i="1" s="1"/>
  <c r="I107" i="1"/>
  <c r="K107" i="1" s="1"/>
  <c r="D107" i="1" s="1"/>
  <c r="H107" i="1"/>
  <c r="G107" i="1"/>
  <c r="L106" i="1"/>
  <c r="J106" i="1"/>
  <c r="I106" i="1"/>
  <c r="K106" i="1" s="1"/>
  <c r="D106" i="1" s="1"/>
  <c r="H106" i="1"/>
  <c r="G106" i="1"/>
  <c r="J105" i="1"/>
  <c r="L105" i="1" s="1"/>
  <c r="I105" i="1"/>
  <c r="K105" i="1" s="1"/>
  <c r="D105" i="1" s="1"/>
  <c r="H105" i="1"/>
  <c r="G105" i="1"/>
  <c r="J104" i="1"/>
  <c r="L104" i="1" s="1"/>
  <c r="I104" i="1"/>
  <c r="K104" i="1" s="1"/>
  <c r="H104" i="1"/>
  <c r="G104" i="1"/>
  <c r="D104" i="1"/>
  <c r="L103" i="1"/>
  <c r="J103" i="1"/>
  <c r="I103" i="1"/>
  <c r="K103" i="1" s="1"/>
  <c r="D103" i="1" s="1"/>
  <c r="H103" i="1"/>
  <c r="G103" i="1"/>
  <c r="J102" i="1"/>
  <c r="L102" i="1" s="1"/>
  <c r="I102" i="1"/>
  <c r="K102" i="1" s="1"/>
  <c r="D102" i="1" s="1"/>
  <c r="H102" i="1"/>
  <c r="G102" i="1"/>
  <c r="J101" i="1"/>
  <c r="L101" i="1" s="1"/>
  <c r="I101" i="1"/>
  <c r="K101" i="1" s="1"/>
  <c r="H101" i="1"/>
  <c r="G101" i="1"/>
  <c r="D101" i="1"/>
  <c r="J100" i="1"/>
  <c r="L100" i="1" s="1"/>
  <c r="I100" i="1"/>
  <c r="K100" i="1" s="1"/>
  <c r="D100" i="1" s="1"/>
  <c r="H100" i="1"/>
  <c r="G100" i="1"/>
  <c r="J99" i="1"/>
  <c r="L99" i="1" s="1"/>
  <c r="I99" i="1"/>
  <c r="K99" i="1" s="1"/>
  <c r="D99" i="1" s="1"/>
  <c r="H99" i="1"/>
  <c r="G99" i="1"/>
  <c r="L98" i="1"/>
  <c r="J98" i="1"/>
  <c r="I98" i="1"/>
  <c r="K98" i="1" s="1"/>
  <c r="H98" i="1"/>
  <c r="G98" i="1"/>
  <c r="D98" i="1"/>
  <c r="J97" i="1"/>
  <c r="L97" i="1" s="1"/>
  <c r="I97" i="1"/>
  <c r="K97" i="1" s="1"/>
  <c r="D97" i="1" s="1"/>
  <c r="H97" i="1"/>
  <c r="G97" i="1"/>
  <c r="J96" i="1"/>
  <c r="L96" i="1" s="1"/>
  <c r="I96" i="1"/>
  <c r="K96" i="1" s="1"/>
  <c r="D96" i="1" s="1"/>
  <c r="H96" i="1"/>
  <c r="G96" i="1"/>
  <c r="J95" i="1"/>
  <c r="L95" i="1" s="1"/>
  <c r="I95" i="1"/>
  <c r="K95" i="1" s="1"/>
  <c r="D95" i="1" s="1"/>
  <c r="H95" i="1"/>
  <c r="G95" i="1"/>
  <c r="L94" i="1"/>
  <c r="J94" i="1"/>
  <c r="I94" i="1"/>
  <c r="K94" i="1" s="1"/>
  <c r="D94" i="1" s="1"/>
  <c r="H94" i="1"/>
  <c r="G94" i="1"/>
  <c r="J93" i="1"/>
  <c r="L93" i="1" s="1"/>
  <c r="D93" i="1" s="1"/>
  <c r="I93" i="1"/>
  <c r="K93" i="1" s="1"/>
  <c r="H93" i="1"/>
  <c r="G93" i="1"/>
  <c r="J92" i="1"/>
  <c r="L92" i="1" s="1"/>
  <c r="I92" i="1"/>
  <c r="K92" i="1" s="1"/>
  <c r="H92" i="1"/>
  <c r="G92" i="1"/>
  <c r="D92" i="1"/>
  <c r="L91" i="1"/>
  <c r="J91" i="1"/>
  <c r="I91" i="1"/>
  <c r="K91" i="1" s="1"/>
  <c r="D91" i="1" s="1"/>
  <c r="H91" i="1"/>
  <c r="G91" i="1"/>
  <c r="J90" i="1"/>
  <c r="L90" i="1" s="1"/>
  <c r="I90" i="1"/>
  <c r="K90" i="1" s="1"/>
  <c r="D90" i="1" s="1"/>
  <c r="H90" i="1"/>
  <c r="G90" i="1"/>
  <c r="J89" i="1"/>
  <c r="L89" i="1" s="1"/>
  <c r="I89" i="1"/>
  <c r="K89" i="1" s="1"/>
  <c r="D89" i="1" s="1"/>
  <c r="H89" i="1"/>
  <c r="G89" i="1"/>
  <c r="J88" i="1"/>
  <c r="L88" i="1" s="1"/>
  <c r="I88" i="1"/>
  <c r="K88" i="1" s="1"/>
  <c r="D88" i="1" s="1"/>
  <c r="H88" i="1"/>
  <c r="G88" i="1"/>
  <c r="L87" i="1"/>
  <c r="J87" i="1"/>
  <c r="I87" i="1"/>
  <c r="K87" i="1" s="1"/>
  <c r="D87" i="1" s="1"/>
  <c r="H87" i="1"/>
  <c r="G87" i="1"/>
  <c r="J86" i="1"/>
  <c r="L86" i="1" s="1"/>
  <c r="I86" i="1"/>
  <c r="K86" i="1" s="1"/>
  <c r="D86" i="1" s="1"/>
  <c r="H86" i="1"/>
  <c r="G86" i="1"/>
  <c r="L85" i="1"/>
  <c r="J85" i="1"/>
  <c r="I85" i="1"/>
  <c r="K85" i="1" s="1"/>
  <c r="H85" i="1"/>
  <c r="G85" i="1"/>
  <c r="D85" i="1"/>
  <c r="J84" i="1"/>
  <c r="L84" i="1" s="1"/>
  <c r="I84" i="1"/>
  <c r="K84" i="1" s="1"/>
  <c r="D84" i="1" s="1"/>
  <c r="H84" i="1"/>
  <c r="G84" i="1"/>
  <c r="J83" i="1"/>
  <c r="L83" i="1" s="1"/>
  <c r="I83" i="1"/>
  <c r="K83" i="1" s="1"/>
  <c r="D83" i="1" s="1"/>
  <c r="H83" i="1"/>
  <c r="G83" i="1"/>
  <c r="J82" i="1"/>
  <c r="L82" i="1" s="1"/>
  <c r="I82" i="1"/>
  <c r="K82" i="1" s="1"/>
  <c r="D82" i="1" s="1"/>
  <c r="H82" i="1"/>
  <c r="G82" i="1"/>
  <c r="L81" i="1"/>
  <c r="J81" i="1"/>
  <c r="I81" i="1"/>
  <c r="K81" i="1" s="1"/>
  <c r="D81" i="1" s="1"/>
  <c r="H81" i="1"/>
  <c r="G81" i="1"/>
  <c r="J80" i="1"/>
  <c r="L80" i="1" s="1"/>
  <c r="I80" i="1"/>
  <c r="K80" i="1" s="1"/>
  <c r="D80" i="1" s="1"/>
  <c r="H80" i="1"/>
  <c r="G80" i="1"/>
  <c r="J79" i="1"/>
  <c r="L79" i="1" s="1"/>
  <c r="I79" i="1"/>
  <c r="K79" i="1" s="1"/>
  <c r="H79" i="1"/>
  <c r="G79" i="1"/>
  <c r="D79" i="1"/>
  <c r="J78" i="1"/>
  <c r="L78" i="1" s="1"/>
  <c r="I78" i="1"/>
  <c r="K78" i="1" s="1"/>
  <c r="H78" i="1"/>
  <c r="G78" i="1"/>
  <c r="D78" i="1"/>
  <c r="J77" i="1"/>
  <c r="L77" i="1" s="1"/>
  <c r="D77" i="1" s="1"/>
  <c r="I77" i="1"/>
  <c r="K77" i="1" s="1"/>
  <c r="H77" i="1"/>
  <c r="G77" i="1"/>
  <c r="J76" i="1"/>
  <c r="L76" i="1" s="1"/>
  <c r="I76" i="1"/>
  <c r="K76" i="1" s="1"/>
  <c r="D76" i="1" s="1"/>
  <c r="H76" i="1"/>
  <c r="G76" i="1"/>
  <c r="J75" i="1"/>
  <c r="L75" i="1" s="1"/>
  <c r="I75" i="1"/>
  <c r="K75" i="1" s="1"/>
  <c r="H75" i="1"/>
  <c r="G75" i="1"/>
  <c r="D75" i="1"/>
  <c r="J74" i="1"/>
  <c r="L74" i="1" s="1"/>
  <c r="I74" i="1"/>
  <c r="K74" i="1" s="1"/>
  <c r="D74" i="1" s="1"/>
  <c r="H74" i="1"/>
  <c r="G74" i="1"/>
  <c r="K73" i="1"/>
  <c r="D73" i="1" s="1"/>
  <c r="J73" i="1"/>
  <c r="L73" i="1" s="1"/>
  <c r="I73" i="1"/>
  <c r="H73" i="1"/>
  <c r="G73" i="1"/>
  <c r="J72" i="1"/>
  <c r="L72" i="1" s="1"/>
  <c r="I72" i="1"/>
  <c r="K72" i="1" s="1"/>
  <c r="D72" i="1" s="1"/>
  <c r="H72" i="1"/>
  <c r="G72" i="1"/>
  <c r="J71" i="1"/>
  <c r="L71" i="1" s="1"/>
  <c r="I71" i="1"/>
  <c r="K71" i="1" s="1"/>
  <c r="D71" i="1" s="1"/>
  <c r="H71" i="1"/>
  <c r="G71" i="1"/>
  <c r="J70" i="1"/>
  <c r="L70" i="1" s="1"/>
  <c r="I70" i="1"/>
  <c r="K70" i="1" s="1"/>
  <c r="D70" i="1" s="1"/>
  <c r="H70" i="1"/>
  <c r="G70" i="1"/>
  <c r="J69" i="1"/>
  <c r="L69" i="1" s="1"/>
  <c r="I69" i="1"/>
  <c r="K69" i="1" s="1"/>
  <c r="D69" i="1" s="1"/>
  <c r="H69" i="1"/>
  <c r="G69" i="1"/>
  <c r="K68" i="1"/>
  <c r="D68" i="1" s="1"/>
  <c r="J68" i="1"/>
  <c r="L68" i="1" s="1"/>
  <c r="I68" i="1"/>
  <c r="H68" i="1"/>
  <c r="G68" i="1"/>
  <c r="J67" i="1"/>
  <c r="L67" i="1" s="1"/>
  <c r="I67" i="1"/>
  <c r="K67" i="1" s="1"/>
  <c r="D67" i="1" s="1"/>
  <c r="H67" i="1"/>
  <c r="G67" i="1"/>
  <c r="J66" i="1"/>
  <c r="L66" i="1" s="1"/>
  <c r="I66" i="1"/>
  <c r="K66" i="1" s="1"/>
  <c r="D66" i="1" s="1"/>
  <c r="H66" i="1"/>
  <c r="G66" i="1"/>
  <c r="K65" i="1"/>
  <c r="D65" i="1" s="1"/>
  <c r="J65" i="1"/>
  <c r="L65" i="1" s="1"/>
  <c r="I65" i="1"/>
  <c r="H65" i="1"/>
  <c r="G65" i="1"/>
  <c r="J64" i="1"/>
  <c r="L64" i="1" s="1"/>
  <c r="I64" i="1"/>
  <c r="K64" i="1" s="1"/>
  <c r="D64" i="1" s="1"/>
  <c r="H64" i="1"/>
  <c r="G64" i="1"/>
  <c r="J63" i="1"/>
  <c r="L63" i="1" s="1"/>
  <c r="I63" i="1"/>
  <c r="K63" i="1" s="1"/>
  <c r="H63" i="1"/>
  <c r="G63" i="1"/>
  <c r="D63" i="1"/>
  <c r="J62" i="1"/>
  <c r="L62" i="1" s="1"/>
  <c r="I62" i="1"/>
  <c r="K62" i="1" s="1"/>
  <c r="D62" i="1" s="1"/>
  <c r="H62" i="1"/>
  <c r="G62" i="1"/>
  <c r="K61" i="1"/>
  <c r="D61" i="1" s="1"/>
  <c r="J61" i="1"/>
  <c r="L61" i="1" s="1"/>
  <c r="I61" i="1"/>
  <c r="H61" i="1"/>
  <c r="G61" i="1"/>
  <c r="K60" i="1"/>
  <c r="J60" i="1"/>
  <c r="L60" i="1" s="1"/>
  <c r="D60" i="1" s="1"/>
  <c r="I60" i="1"/>
  <c r="H60" i="1"/>
  <c r="G60" i="1"/>
  <c r="J59" i="1"/>
  <c r="L59" i="1" s="1"/>
  <c r="I59" i="1"/>
  <c r="K59" i="1" s="1"/>
  <c r="D59" i="1" s="1"/>
  <c r="H59" i="1"/>
  <c r="G59" i="1"/>
  <c r="J58" i="1"/>
  <c r="L58" i="1" s="1"/>
  <c r="I58" i="1"/>
  <c r="K58" i="1" s="1"/>
  <c r="D58" i="1" s="1"/>
  <c r="H58" i="1"/>
  <c r="G58" i="1"/>
  <c r="J57" i="1"/>
  <c r="L57" i="1" s="1"/>
  <c r="I57" i="1"/>
  <c r="K57" i="1" s="1"/>
  <c r="D57" i="1" s="1"/>
  <c r="H57" i="1"/>
  <c r="G57" i="1"/>
  <c r="J56" i="1"/>
  <c r="L56" i="1" s="1"/>
  <c r="I56" i="1"/>
  <c r="K56" i="1" s="1"/>
  <c r="D56" i="1" s="1"/>
  <c r="H56" i="1"/>
  <c r="G56" i="1"/>
  <c r="J55" i="1"/>
  <c r="L55" i="1" s="1"/>
  <c r="I55" i="1"/>
  <c r="K55" i="1" s="1"/>
  <c r="D55" i="1" s="1"/>
  <c r="H55" i="1"/>
  <c r="G55" i="1"/>
  <c r="J54" i="1"/>
  <c r="L54" i="1" s="1"/>
  <c r="I54" i="1"/>
  <c r="K54" i="1" s="1"/>
  <c r="D54" i="1" s="1"/>
  <c r="H54" i="1"/>
  <c r="G54" i="1"/>
  <c r="K53" i="1"/>
  <c r="J53" i="1"/>
  <c r="L53" i="1" s="1"/>
  <c r="D53" i="1" s="1"/>
  <c r="I53" i="1"/>
  <c r="H53" i="1"/>
  <c r="G53" i="1"/>
  <c r="J52" i="1"/>
  <c r="L52" i="1" s="1"/>
  <c r="I52" i="1"/>
  <c r="K52" i="1" s="1"/>
  <c r="D52" i="1" s="1"/>
  <c r="H52" i="1"/>
  <c r="G52" i="1"/>
  <c r="J51" i="1"/>
  <c r="L51" i="1" s="1"/>
  <c r="I51" i="1"/>
  <c r="K51" i="1" s="1"/>
  <c r="D51" i="1" s="1"/>
  <c r="H51" i="1"/>
  <c r="G51" i="1"/>
  <c r="J50" i="1"/>
  <c r="L50" i="1" s="1"/>
  <c r="D50" i="1" s="1"/>
  <c r="I50" i="1"/>
  <c r="K50" i="1" s="1"/>
  <c r="H50" i="1"/>
  <c r="G50" i="1"/>
  <c r="J49" i="1"/>
  <c r="L49" i="1" s="1"/>
  <c r="I49" i="1"/>
  <c r="K49" i="1" s="1"/>
  <c r="D49" i="1" s="1"/>
  <c r="H49" i="1"/>
  <c r="G49" i="1"/>
  <c r="K48" i="1"/>
  <c r="D48" i="1" s="1"/>
  <c r="J48" i="1"/>
  <c r="L48" i="1" s="1"/>
  <c r="I48" i="1"/>
  <c r="H48" i="1"/>
  <c r="G48" i="1"/>
  <c r="J47" i="1"/>
  <c r="L47" i="1" s="1"/>
  <c r="I47" i="1"/>
  <c r="K47" i="1" s="1"/>
  <c r="H47" i="1"/>
  <c r="G47" i="1"/>
  <c r="D47" i="1"/>
  <c r="J46" i="1"/>
  <c r="L46" i="1" s="1"/>
  <c r="I46" i="1"/>
  <c r="K46" i="1" s="1"/>
  <c r="D46" i="1" s="1"/>
  <c r="H46" i="1"/>
  <c r="G46" i="1"/>
  <c r="J45" i="1"/>
  <c r="L45" i="1" s="1"/>
  <c r="I45" i="1"/>
  <c r="K45" i="1" s="1"/>
  <c r="D45" i="1" s="1"/>
  <c r="H45" i="1"/>
  <c r="G45" i="1"/>
  <c r="J44" i="1"/>
  <c r="L44" i="1" s="1"/>
  <c r="D44" i="1" s="1"/>
  <c r="I44" i="1"/>
  <c r="K44" i="1" s="1"/>
  <c r="H44" i="1"/>
  <c r="G44" i="1"/>
  <c r="J43" i="1"/>
  <c r="L43" i="1" s="1"/>
  <c r="I43" i="1"/>
  <c r="K43" i="1" s="1"/>
  <c r="D43" i="1" s="1"/>
  <c r="H43" i="1"/>
  <c r="G43" i="1"/>
  <c r="J42" i="1"/>
  <c r="L42" i="1" s="1"/>
  <c r="I42" i="1"/>
  <c r="K42" i="1" s="1"/>
  <c r="H42" i="1"/>
  <c r="G42" i="1"/>
  <c r="D42" i="1"/>
  <c r="K41" i="1"/>
  <c r="D41" i="1" s="1"/>
  <c r="J41" i="1"/>
  <c r="L41" i="1" s="1"/>
  <c r="I41" i="1"/>
  <c r="H41" i="1"/>
  <c r="G41" i="1"/>
  <c r="J40" i="1"/>
  <c r="L40" i="1" s="1"/>
  <c r="I40" i="1"/>
  <c r="K40" i="1" s="1"/>
  <c r="D40" i="1" s="1"/>
  <c r="H40" i="1"/>
  <c r="G40" i="1"/>
  <c r="J39" i="1"/>
  <c r="L39" i="1" s="1"/>
  <c r="I39" i="1"/>
  <c r="K39" i="1" s="1"/>
  <c r="H39" i="1"/>
  <c r="G39" i="1"/>
  <c r="D39" i="1"/>
  <c r="J38" i="1"/>
  <c r="L38" i="1" s="1"/>
  <c r="I38" i="1"/>
  <c r="K38" i="1" s="1"/>
  <c r="D38" i="1" s="1"/>
  <c r="H38" i="1"/>
  <c r="G38" i="1"/>
  <c r="K37" i="1"/>
  <c r="D37" i="1" s="1"/>
  <c r="J37" i="1"/>
  <c r="L37" i="1" s="1"/>
  <c r="I37" i="1"/>
  <c r="H37" i="1"/>
  <c r="G37" i="1"/>
  <c r="K36" i="1"/>
  <c r="D36" i="1" s="1"/>
  <c r="J36" i="1"/>
  <c r="L36" i="1" s="1"/>
  <c r="I36" i="1"/>
  <c r="H36" i="1"/>
  <c r="G36" i="1"/>
  <c r="J35" i="1"/>
  <c r="L35" i="1" s="1"/>
  <c r="I35" i="1"/>
  <c r="K35" i="1" s="1"/>
  <c r="D35" i="1" s="1"/>
  <c r="H35" i="1"/>
  <c r="G35" i="1"/>
  <c r="J34" i="1"/>
  <c r="L34" i="1" s="1"/>
  <c r="I34" i="1"/>
  <c r="K34" i="1" s="1"/>
  <c r="D34" i="1" s="1"/>
  <c r="H34" i="1"/>
  <c r="G34" i="1"/>
  <c r="J33" i="1"/>
  <c r="L33" i="1" s="1"/>
  <c r="I33" i="1"/>
  <c r="K33" i="1" s="1"/>
  <c r="D33" i="1" s="1"/>
  <c r="H33" i="1"/>
  <c r="G33" i="1"/>
  <c r="J32" i="1"/>
  <c r="L32" i="1" s="1"/>
  <c r="D32" i="1" s="1"/>
  <c r="I32" i="1"/>
  <c r="K32" i="1" s="1"/>
  <c r="H32" i="1"/>
  <c r="G32" i="1"/>
  <c r="J31" i="1"/>
  <c r="L31" i="1" s="1"/>
  <c r="I31" i="1"/>
  <c r="K31" i="1" s="1"/>
  <c r="H31" i="1"/>
  <c r="G31" i="1"/>
  <c r="J30" i="1"/>
  <c r="L30" i="1" s="1"/>
  <c r="I30" i="1"/>
  <c r="K30" i="1" s="1"/>
  <c r="H30" i="1"/>
  <c r="G30" i="1"/>
  <c r="L29" i="1"/>
  <c r="J29" i="1"/>
  <c r="I29" i="1"/>
  <c r="K29" i="1" s="1"/>
  <c r="H29" i="1"/>
  <c r="G29" i="1"/>
  <c r="K28" i="1"/>
  <c r="J28" i="1"/>
  <c r="L28" i="1" s="1"/>
  <c r="I28" i="1"/>
  <c r="H28" i="1"/>
  <c r="G28" i="1"/>
  <c r="K27" i="1"/>
  <c r="J27" i="1"/>
  <c r="L27" i="1" s="1"/>
  <c r="I27" i="1"/>
  <c r="H27" i="1"/>
  <c r="G27" i="1"/>
  <c r="J26" i="1"/>
  <c r="L26" i="1" s="1"/>
  <c r="I26" i="1"/>
  <c r="K26" i="1" s="1"/>
  <c r="H26" i="1"/>
  <c r="G26" i="1"/>
  <c r="J25" i="1"/>
  <c r="L25" i="1" s="1"/>
  <c r="I25" i="1"/>
  <c r="K25" i="1" s="1"/>
  <c r="H25" i="1"/>
  <c r="G25" i="1"/>
  <c r="K24" i="1"/>
  <c r="J24" i="1"/>
  <c r="L24" i="1" s="1"/>
  <c r="I24" i="1"/>
  <c r="H24" i="1"/>
  <c r="G24" i="1"/>
  <c r="K23" i="1"/>
  <c r="J23" i="1"/>
  <c r="L23" i="1" s="1"/>
  <c r="I23" i="1"/>
  <c r="H23" i="1"/>
  <c r="G23" i="1"/>
  <c r="J22" i="1"/>
  <c r="L22" i="1" s="1"/>
  <c r="I22" i="1"/>
  <c r="K22" i="1" s="1"/>
  <c r="H22" i="1"/>
  <c r="G22" i="1"/>
  <c r="L21" i="1"/>
  <c r="J21" i="1"/>
  <c r="I21" i="1"/>
  <c r="K21" i="1" s="1"/>
  <c r="H21" i="1"/>
  <c r="G21" i="1"/>
  <c r="J20" i="1"/>
  <c r="L20" i="1" s="1"/>
  <c r="I20" i="1"/>
  <c r="K20" i="1" s="1"/>
  <c r="H20" i="1"/>
  <c r="G20" i="1"/>
  <c r="J19" i="1"/>
  <c r="L19" i="1" s="1"/>
  <c r="I19" i="1"/>
  <c r="K19" i="1" s="1"/>
  <c r="H19" i="1"/>
  <c r="G19" i="1"/>
  <c r="J18" i="1"/>
  <c r="L18" i="1" s="1"/>
  <c r="I18" i="1"/>
  <c r="K18" i="1" s="1"/>
  <c r="H18" i="1"/>
  <c r="G18" i="1"/>
  <c r="J17" i="1"/>
  <c r="L17" i="1" s="1"/>
  <c r="I17" i="1"/>
  <c r="K17" i="1" s="1"/>
  <c r="H17" i="1"/>
  <c r="G17" i="1"/>
  <c r="L16" i="1"/>
  <c r="J16" i="1"/>
  <c r="I16" i="1"/>
  <c r="K16" i="1" s="1"/>
  <c r="H16" i="1"/>
  <c r="G16" i="1"/>
  <c r="J15" i="1"/>
  <c r="L15" i="1" s="1"/>
  <c r="I15" i="1"/>
  <c r="K15" i="1" s="1"/>
  <c r="H15" i="1"/>
  <c r="G15" i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J14" i="1"/>
  <c r="L14" i="1" s="1"/>
  <c r="I14" i="1"/>
  <c r="K14" i="1" s="1"/>
  <c r="H14" i="1"/>
  <c r="G14" i="1"/>
  <c r="D14" i="1"/>
  <c r="L13" i="1"/>
  <c r="J13" i="1"/>
  <c r="I13" i="1"/>
  <c r="K13" i="1" s="1"/>
  <c r="H13" i="1"/>
  <c r="G13" i="1"/>
  <c r="K12" i="1"/>
  <c r="J12" i="1"/>
  <c r="L12" i="1" s="1"/>
  <c r="I12" i="1"/>
  <c r="H12" i="1"/>
  <c r="G12" i="1"/>
  <c r="L11" i="1"/>
  <c r="J11" i="1"/>
  <c r="I11" i="1"/>
  <c r="K11" i="1" s="1"/>
  <c r="H11" i="1"/>
  <c r="G11" i="1"/>
  <c r="K10" i="1"/>
  <c r="J10" i="1"/>
  <c r="L10" i="1" s="1"/>
  <c r="I10" i="1"/>
  <c r="H10" i="1"/>
  <c r="G10" i="1"/>
  <c r="L9" i="1"/>
  <c r="J9" i="1"/>
  <c r="I9" i="1"/>
  <c r="K9" i="1" s="1"/>
  <c r="H9" i="1"/>
  <c r="G9" i="1"/>
  <c r="D9" i="1"/>
  <c r="E10" i="1" s="1"/>
  <c r="K8" i="1"/>
  <c r="J8" i="1"/>
  <c r="L8" i="1" s="1"/>
  <c r="I8" i="1"/>
  <c r="H8" i="1"/>
  <c r="G8" i="1"/>
  <c r="D8" i="1"/>
  <c r="J7" i="1"/>
  <c r="L7" i="1" s="1"/>
  <c r="I7" i="1"/>
  <c r="K7" i="1" s="1"/>
  <c r="H7" i="1"/>
  <c r="G7" i="1"/>
  <c r="D7" i="1"/>
  <c r="J6" i="1"/>
  <c r="L6" i="1" s="1"/>
  <c r="I6" i="1"/>
  <c r="K6" i="1" s="1"/>
  <c r="H6" i="1"/>
  <c r="G6" i="1"/>
  <c r="D6" i="1"/>
  <c r="L5" i="1"/>
  <c r="J5" i="1"/>
  <c r="I5" i="1"/>
  <c r="K5" i="1" s="1"/>
  <c r="H5" i="1"/>
  <c r="G5" i="1"/>
  <c r="D5" i="1"/>
  <c r="K4" i="1"/>
  <c r="J4" i="1"/>
  <c r="L4" i="1" s="1"/>
  <c r="I4" i="1"/>
  <c r="H4" i="1"/>
  <c r="G4" i="1"/>
  <c r="D4" i="1"/>
  <c r="J3" i="1"/>
  <c r="L3" i="1" s="1"/>
  <c r="I3" i="1"/>
  <c r="K3" i="1" s="1"/>
  <c r="H3" i="1"/>
  <c r="G3" i="1"/>
  <c r="D3" i="1"/>
  <c r="J2" i="1"/>
  <c r="L2" i="1" s="1"/>
  <c r="I2" i="1"/>
  <c r="K2" i="1" s="1"/>
  <c r="H2" i="1"/>
  <c r="G2" i="1"/>
  <c r="D10" i="1" l="1"/>
  <c r="E11" i="1" s="1"/>
  <c r="D11" i="1" s="1"/>
  <c r="E36" i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12" i="1" l="1"/>
  <c r="D13" i="1" s="1"/>
  <c r="D12" i="1" l="1"/>
</calcChain>
</file>

<file path=xl/sharedStrings.xml><?xml version="1.0" encoding="utf-8"?>
<sst xmlns="http://schemas.openxmlformats.org/spreadsheetml/2006/main" count="289" uniqueCount="18">
  <si>
    <t>Дата</t>
  </si>
  <si>
    <t>Поступление</t>
  </si>
  <si>
    <t>Вид транспорта</t>
  </si>
  <si>
    <t>Стоимость поездки</t>
  </si>
  <si>
    <t>Остаток на карте после поездки</t>
  </si>
  <si>
    <t>Метро, поездка</t>
  </si>
  <si>
    <t>НГПТ, поездка</t>
  </si>
  <si>
    <t>Метро, тариф</t>
  </si>
  <si>
    <t>НГПТ, тариф</t>
  </si>
  <si>
    <t>метро</t>
  </si>
  <si>
    <t>Тарифы метро</t>
  </si>
  <si>
    <t xml:space="preserve"> </t>
  </si>
  <si>
    <t>Тарифы НГПТ*</t>
  </si>
  <si>
    <t>трамвай</t>
  </si>
  <si>
    <t>*НГПТ – наземный городской пассажирский транспорт</t>
  </si>
  <si>
    <t>http://www.transportspb.com/podorozhnik/prices/</t>
  </si>
  <si>
    <t>автобус</t>
  </si>
  <si>
    <t>троллейбус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</si>
</sst>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р.&quot;#,##0_);[Red]\(&quot;р.&quot;#,##0\)"/>
    <numFmt numFmtId="165" formatCode="&quot;р.&quot;#,##0.00_);[Red]\(&quot;р.&quot;#,##0.00\)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1" applyAlignment="1" applyProtection="1"/>
    <xf numFmtId="14" fontId="0" fillId="2" borderId="0" xfId="0" applyNumberFormat="1" applyFill="1"/>
    <xf numFmtId="0" fontId="0" fillId="2" borderId="0" xfId="0" applyFill="1"/>
    <xf numFmtId="17" fontId="0" fillId="2" borderId="0" xfId="0" applyNumberFormat="1" applyFill="1"/>
    <xf numFmtId="0" fontId="3" fillId="0" borderId="0" xfId="0" applyFont="1"/>
    <xf numFmtId="0" fontId="4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u\CaloricCont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одорожник"/>
      <sheetName val="Лекарства"/>
      <sheetName val="АнализжКТ"/>
      <sheetName val="АнтизажорнаяИгра"/>
      <sheetName val="МинусФунт"/>
      <sheetName val="МФнов"/>
      <sheetName val="DayByDay"/>
      <sheetName val="Егермейстер"/>
      <sheetName val="mfDiary"/>
      <sheetName val="График"/>
      <sheetName val="График (2)"/>
      <sheetName val="ГенерилкаПромежутВесов"/>
      <sheetName val="Шагомер"/>
      <sheetName val="Столовка"/>
      <sheetName val="Табло"/>
      <sheetName val="РасчетСоставногоБлюда"/>
      <sheetName val="РасчетООВ"/>
      <sheetName val="Метаболизм (2)"/>
      <sheetName val="Метаболизм"/>
      <sheetName val="Лист4"/>
      <sheetName val="Ссылки"/>
      <sheetName val="Tanita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>
            <v>-10</v>
          </cell>
          <cell r="B4">
            <v>143.63</v>
          </cell>
          <cell r="C4">
            <v>2999</v>
          </cell>
        </row>
        <row r="5">
          <cell r="A5">
            <v>-9</v>
          </cell>
        </row>
        <row r="6">
          <cell r="A6">
            <v>-8</v>
          </cell>
        </row>
        <row r="7">
          <cell r="A7">
            <v>-7</v>
          </cell>
        </row>
        <row r="8">
          <cell r="A8">
            <v>-6</v>
          </cell>
        </row>
        <row r="9">
          <cell r="A9">
            <v>-5</v>
          </cell>
        </row>
        <row r="10">
          <cell r="A10">
            <v>-4</v>
          </cell>
        </row>
        <row r="11">
          <cell r="A11">
            <v>-3</v>
          </cell>
        </row>
        <row r="12">
          <cell r="A12">
            <v>-2</v>
          </cell>
        </row>
        <row r="13">
          <cell r="A13">
            <v>-1</v>
          </cell>
        </row>
        <row r="14">
          <cell r="A14">
            <v>0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59">
          <cell r="A59">
            <v>45</v>
          </cell>
        </row>
        <row r="60">
          <cell r="A60">
            <v>46</v>
          </cell>
        </row>
        <row r="61">
          <cell r="A61">
            <v>47</v>
          </cell>
        </row>
        <row r="62">
          <cell r="A62">
            <v>48</v>
          </cell>
        </row>
        <row r="63">
          <cell r="A63">
            <v>49</v>
          </cell>
        </row>
        <row r="64">
          <cell r="A64">
            <v>50</v>
          </cell>
        </row>
        <row r="65">
          <cell r="A65">
            <v>51</v>
          </cell>
        </row>
        <row r="66">
          <cell r="A66">
            <v>52</v>
          </cell>
        </row>
        <row r="67">
          <cell r="A67">
            <v>53</v>
          </cell>
        </row>
        <row r="68">
          <cell r="A68">
            <v>54</v>
          </cell>
        </row>
        <row r="70">
          <cell r="A70" t="str">
            <v>граница данных диаграммы (вставлять выше)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>
            <v>142</v>
          </cell>
        </row>
        <row r="2">
          <cell r="B2">
            <v>190</v>
          </cell>
        </row>
        <row r="3">
          <cell r="B3">
            <v>51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spb.com/podorozhnik/pric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0" tint="-0.14999847407452621"/>
  </sheetPr>
  <dimension ref="A1:O285"/>
  <sheetViews>
    <sheetView tabSelected="1" workbookViewId="0">
      <pane ySplit="1" topLeftCell="A275" activePane="bottomLeft" state="frozen"/>
      <selection pane="bottomLeft" activeCell="A283" sqref="A283"/>
    </sheetView>
  </sheetViews>
  <sheetFormatPr defaultRowHeight="15" x14ac:dyDescent="0.25"/>
  <cols>
    <col min="1" max="1" width="10.140625" bestFit="1" customWidth="1"/>
    <col min="2" max="2" width="13.140625" bestFit="1" customWidth="1"/>
    <col min="3" max="3" width="15.28515625" bestFit="1" customWidth="1"/>
    <col min="4" max="4" width="18.85546875" bestFit="1" customWidth="1"/>
    <col min="5" max="5" width="31" bestFit="1" customWidth="1"/>
    <col min="6" max="6" width="13.140625" bestFit="1" customWidth="1"/>
    <col min="7" max="7" width="10.140625" bestFit="1" customWidth="1"/>
    <col min="8" max="8" width="10.5703125" bestFit="1" customWidth="1"/>
    <col min="9" max="9" width="15.5703125" bestFit="1" customWidth="1"/>
    <col min="10" max="10" width="14" bestFit="1" customWidth="1"/>
    <col min="11" max="11" width="13.5703125" bestFit="1" customWidth="1"/>
    <col min="12" max="12" width="11.855468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5" x14ac:dyDescent="0.25">
      <c r="A2" s="2">
        <v>41766</v>
      </c>
      <c r="B2">
        <v>475</v>
      </c>
      <c r="E2">
        <v>475</v>
      </c>
      <c r="G2" s="2">
        <f t="shared" ref="G2:G31" si="0">DATE(YEAR(A2),MONTH(A2),1)</f>
        <v>41760</v>
      </c>
      <c r="H2" s="2">
        <f t="shared" ref="H2:H65" si="1">DATE(YEAR(A2),MONTH(A2)+1,1)-1</f>
        <v>41790</v>
      </c>
      <c r="I2">
        <f>COUNTIFS($A$1:A2,"&gt;="&amp;DATE(YEAR(A2),MONTH(A2),1),$A$1:A2,"&lt;="&amp;DATE(YEAR(A2),MONTH(A2)+1,1)-1,$C$1:C2,"=метро")</f>
        <v>0</v>
      </c>
      <c r="J2">
        <f>COUNTIFS($A$1:A2,"&gt;="&amp;DATE(YEAR(A2),MONTH(A2),1),$A$1:A2,"&lt;="&amp;DATE(YEAR(A2),MONTH(A2)+1,1)-1,$C$1:C2,"&lt;&gt;метро",$C$1:C2,"&lt;&gt;")</f>
        <v>0</v>
      </c>
      <c r="K2" t="e">
        <f>VLOOKUP(I2,$N$4:$O$8,2,TRUE)</f>
        <v>#N/A</v>
      </c>
      <c r="L2" t="e">
        <f>VLOOKUP(J2,$N$13:$O$16,2,TRUE)</f>
        <v>#N/A</v>
      </c>
    </row>
    <row r="3" spans="1:15" x14ac:dyDescent="0.25">
      <c r="A3" s="2">
        <v>41767</v>
      </c>
      <c r="B3" s="2"/>
      <c r="C3" t="s">
        <v>9</v>
      </c>
      <c r="D3">
        <f t="shared" ref="D3:D14" si="2">E2-E3</f>
        <v>27</v>
      </c>
      <c r="E3">
        <v>448</v>
      </c>
      <c r="G3" s="2">
        <f t="shared" si="0"/>
        <v>41760</v>
      </c>
      <c r="H3" s="2">
        <f t="shared" si="1"/>
        <v>41790</v>
      </c>
      <c r="I3">
        <f>COUNTIFS($A$1:A3,"&gt;="&amp;DATE(YEAR(A3),MONTH(A3),1),$A$1:A3,"&lt;="&amp;DATE(YEAR(A3),MONTH(A3)+1,1)-1,$C$1:C3,"=метро")</f>
        <v>1</v>
      </c>
      <c r="J3">
        <f>COUNTIFS($A$1:A3,"&gt;="&amp;DATE(YEAR(A3),MONTH(A3),1),$A$1:A3,"&lt;="&amp;DATE(YEAR(A3),MONTH(A3)+1,1)-1,$C$1:C3,"&lt;&gt;метро",$C$1:C3,"&lt;&gt;")</f>
        <v>0</v>
      </c>
      <c r="K3">
        <f>VLOOKUP(I3,$N$4:$O$8,2,TRUE)</f>
        <v>27</v>
      </c>
      <c r="L3" t="e">
        <f t="shared" ref="L3:L66" si="3">VLOOKUP(J3,$N$13:$O$16,2,TRUE)</f>
        <v>#N/A</v>
      </c>
      <c r="N3" s="1" t="s">
        <v>10</v>
      </c>
    </row>
    <row r="4" spans="1:15" x14ac:dyDescent="0.25">
      <c r="A4" s="2">
        <v>41767</v>
      </c>
      <c r="C4" t="s">
        <v>9</v>
      </c>
      <c r="D4">
        <f t="shared" si="2"/>
        <v>27</v>
      </c>
      <c r="E4">
        <v>421</v>
      </c>
      <c r="G4" s="2">
        <f t="shared" si="0"/>
        <v>41760</v>
      </c>
      <c r="H4" s="2">
        <f t="shared" si="1"/>
        <v>41790</v>
      </c>
      <c r="I4">
        <f>COUNTIFS($A$1:A4,"&gt;="&amp;DATE(YEAR(A4),MONTH(A4),1),$A$1:A4,"&lt;="&amp;DATE(YEAR(A4),MONTH(A4)+1,1)-1,$C$1:C4,"=метро")</f>
        <v>2</v>
      </c>
      <c r="J4">
        <f>COUNTIFS($A$1:A4,"&gt;="&amp;DATE(YEAR(A4),MONTH(A4),1),$A$1:A4,"&lt;="&amp;DATE(YEAR(A4),MONTH(A4)+1,1)-1,$C$1:C4,"&lt;&gt;метро",$C$1:C4,"&lt;&gt;")</f>
        <v>0</v>
      </c>
      <c r="K4">
        <f t="shared" ref="K4:K67" si="4">VLOOKUP(I4,$N$4:$O$8,2,TRUE)</f>
        <v>27</v>
      </c>
      <c r="L4" t="e">
        <f t="shared" si="3"/>
        <v>#N/A</v>
      </c>
      <c r="N4">
        <v>1</v>
      </c>
      <c r="O4" s="3">
        <v>27</v>
      </c>
    </row>
    <row r="5" spans="1:15" x14ac:dyDescent="0.25">
      <c r="A5" s="2">
        <v>41775</v>
      </c>
      <c r="C5" t="s">
        <v>9</v>
      </c>
      <c r="D5">
        <f t="shared" si="2"/>
        <v>27</v>
      </c>
      <c r="E5">
        <v>394</v>
      </c>
      <c r="G5" s="2">
        <f t="shared" si="0"/>
        <v>41760</v>
      </c>
      <c r="H5" s="2">
        <f t="shared" si="1"/>
        <v>41790</v>
      </c>
      <c r="I5">
        <f>COUNTIFS($A$1:A5,"&gt;="&amp;DATE(YEAR(A5),MONTH(A5),1),$A$1:A5,"&lt;="&amp;DATE(YEAR(A5),MONTH(A5)+1,1)-1,$C$1:C5,"=метро")</f>
        <v>3</v>
      </c>
      <c r="J5">
        <f>COUNTIFS($A$1:A5,"&gt;="&amp;DATE(YEAR(A5),MONTH(A5),1),$A$1:A5,"&lt;="&amp;DATE(YEAR(A5),MONTH(A5)+1,1)-1,$C$1:C5,"&lt;&gt;метро",$C$1:C5,"&lt;&gt;")</f>
        <v>0</v>
      </c>
      <c r="K5">
        <f t="shared" si="4"/>
        <v>27</v>
      </c>
      <c r="L5" t="e">
        <f t="shared" si="3"/>
        <v>#N/A</v>
      </c>
      <c r="N5">
        <v>11</v>
      </c>
      <c r="O5" s="4">
        <v>25.5</v>
      </c>
    </row>
    <row r="6" spans="1:15" x14ac:dyDescent="0.25">
      <c r="A6" s="2">
        <v>41778</v>
      </c>
      <c r="C6" t="s">
        <v>9</v>
      </c>
      <c r="D6">
        <f t="shared" si="2"/>
        <v>27</v>
      </c>
      <c r="E6">
        <v>367</v>
      </c>
      <c r="G6" s="2">
        <f t="shared" si="0"/>
        <v>41760</v>
      </c>
      <c r="H6" s="2">
        <f t="shared" si="1"/>
        <v>41790</v>
      </c>
      <c r="I6">
        <f>COUNTIFS($A$1:A6,"&gt;="&amp;DATE(YEAR(A6),MONTH(A6),1),$A$1:A6,"&lt;="&amp;DATE(YEAR(A6),MONTH(A6)+1,1)-1,$C$1:C6,"=метро")</f>
        <v>4</v>
      </c>
      <c r="J6">
        <f>COUNTIFS($A$1:A6,"&gt;="&amp;DATE(YEAR(A6),MONTH(A6),1),$A$1:A6,"&lt;="&amp;DATE(YEAR(A6),MONTH(A6)+1,1)-1,$C$1:C6,"&lt;&gt;метро",$C$1:C6,"&lt;&gt;")</f>
        <v>0</v>
      </c>
      <c r="K6">
        <f t="shared" si="4"/>
        <v>27</v>
      </c>
      <c r="L6" t="e">
        <f t="shared" si="3"/>
        <v>#N/A</v>
      </c>
      <c r="N6">
        <v>21</v>
      </c>
      <c r="O6" s="3">
        <v>23</v>
      </c>
    </row>
    <row r="7" spans="1:15" x14ac:dyDescent="0.25">
      <c r="A7" s="2">
        <v>41778</v>
      </c>
      <c r="C7" t="s">
        <v>9</v>
      </c>
      <c r="D7">
        <f t="shared" si="2"/>
        <v>27</v>
      </c>
      <c r="E7">
        <v>340</v>
      </c>
      <c r="G7" s="2">
        <f t="shared" si="0"/>
        <v>41760</v>
      </c>
      <c r="H7" s="2">
        <f t="shared" si="1"/>
        <v>41790</v>
      </c>
      <c r="I7">
        <f>COUNTIFS($A$1:A7,"&gt;="&amp;DATE(YEAR(A7),MONTH(A7),1),$A$1:A7,"&lt;="&amp;DATE(YEAR(A7),MONTH(A7)+1,1)-1,$C$1:C7,"=метро")</f>
        <v>5</v>
      </c>
      <c r="J7">
        <f>COUNTIFS($A$1:A7,"&gt;="&amp;DATE(YEAR(A7),MONTH(A7),1),$A$1:A7,"&lt;="&amp;DATE(YEAR(A7),MONTH(A7)+1,1)-1,$C$1:C7,"&lt;&gt;метро",$C$1:C7,"&lt;&gt;")</f>
        <v>0</v>
      </c>
      <c r="K7">
        <f t="shared" si="4"/>
        <v>27</v>
      </c>
      <c r="L7" t="e">
        <f t="shared" si="3"/>
        <v>#N/A</v>
      </c>
      <c r="N7">
        <v>31</v>
      </c>
      <c r="O7" s="4">
        <v>21.5</v>
      </c>
    </row>
    <row r="8" spans="1:15" x14ac:dyDescent="0.25">
      <c r="A8" s="2">
        <v>41779</v>
      </c>
      <c r="C8" t="s">
        <v>9</v>
      </c>
      <c r="D8">
        <f t="shared" si="2"/>
        <v>25.5</v>
      </c>
      <c r="E8">
        <v>314.5</v>
      </c>
      <c r="G8" s="2">
        <f t="shared" si="0"/>
        <v>41760</v>
      </c>
      <c r="H8" s="2">
        <f t="shared" si="1"/>
        <v>41790</v>
      </c>
      <c r="I8">
        <f>COUNTIFS($A$1:A8,"&gt;="&amp;DATE(YEAR(A8),MONTH(A8),1),$A$1:A8,"&lt;="&amp;DATE(YEAR(A8),MONTH(A8)+1,1)-1,$C$1:C8,"=метро")</f>
        <v>6</v>
      </c>
      <c r="J8">
        <f>COUNTIFS($A$1:A8,"&gt;="&amp;DATE(YEAR(A8),MONTH(A8),1),$A$1:A8,"&lt;="&amp;DATE(YEAR(A8),MONTH(A8)+1,1)-1,$C$1:C8,"&lt;&gt;метро",$C$1:C8,"&lt;&gt;")</f>
        <v>0</v>
      </c>
      <c r="K8">
        <f t="shared" si="4"/>
        <v>27</v>
      </c>
      <c r="L8" t="e">
        <f t="shared" si="3"/>
        <v>#N/A</v>
      </c>
      <c r="N8">
        <v>41</v>
      </c>
      <c r="O8" s="3">
        <v>20</v>
      </c>
    </row>
    <row r="9" spans="1:15" x14ac:dyDescent="0.25">
      <c r="A9" s="2">
        <v>41779</v>
      </c>
      <c r="C9" t="s">
        <v>9</v>
      </c>
      <c r="D9">
        <f t="shared" si="2"/>
        <v>25.5</v>
      </c>
      <c r="E9">
        <v>289</v>
      </c>
      <c r="G9" s="2">
        <f t="shared" si="0"/>
        <v>41760</v>
      </c>
      <c r="H9" s="2">
        <f t="shared" si="1"/>
        <v>41790</v>
      </c>
      <c r="I9">
        <f>COUNTIFS($A$1:A9,"&gt;="&amp;DATE(YEAR(A9),MONTH(A9),1),$A$1:A9,"&lt;="&amp;DATE(YEAR(A9),MONTH(A9)+1,1)-1,$C$1:C9,"=метро")</f>
        <v>7</v>
      </c>
      <c r="J9">
        <f>COUNTIFS($A$1:A9,"&gt;="&amp;DATE(YEAR(A9),MONTH(A9),1),$A$1:A9,"&lt;="&amp;DATE(YEAR(A9),MONTH(A9)+1,1)-1,$C$1:C9,"&lt;&gt;метро",$C$1:C9,"&lt;&gt;")</f>
        <v>0</v>
      </c>
      <c r="K9">
        <f t="shared" si="4"/>
        <v>27</v>
      </c>
      <c r="L9" t="e">
        <f t="shared" si="3"/>
        <v>#N/A</v>
      </c>
    </row>
    <row r="10" spans="1:15" x14ac:dyDescent="0.25">
      <c r="A10" s="2">
        <v>41779</v>
      </c>
      <c r="C10" t="s">
        <v>9</v>
      </c>
      <c r="D10">
        <f t="shared" si="2"/>
        <v>25.5</v>
      </c>
      <c r="E10">
        <f>E9-D9</f>
        <v>263.5</v>
      </c>
      <c r="G10" s="2">
        <f t="shared" si="0"/>
        <v>41760</v>
      </c>
      <c r="H10" s="2">
        <f t="shared" si="1"/>
        <v>41790</v>
      </c>
      <c r="I10">
        <f>COUNTIFS($A$1:A10,"&gt;="&amp;DATE(YEAR(A10),MONTH(A10),1),$A$1:A10,"&lt;="&amp;DATE(YEAR(A10),MONTH(A10)+1,1)-1,$C$1:C10,"=метро")</f>
        <v>8</v>
      </c>
      <c r="J10">
        <f>COUNTIFS($A$1:A10,"&gt;="&amp;DATE(YEAR(A10),MONTH(A10),1),$A$1:A10,"&lt;="&amp;DATE(YEAR(A10),MONTH(A10)+1,1)-1,$C$1:C10,"&lt;&gt;метро",$C$1:C10,"&lt;&gt;")</f>
        <v>0</v>
      </c>
      <c r="K10">
        <f t="shared" si="4"/>
        <v>27</v>
      </c>
      <c r="L10" t="e">
        <f t="shared" si="3"/>
        <v>#N/A</v>
      </c>
    </row>
    <row r="11" spans="1:15" x14ac:dyDescent="0.25">
      <c r="A11" s="2">
        <v>41780</v>
      </c>
      <c r="C11" t="s">
        <v>9</v>
      </c>
      <c r="D11">
        <f t="shared" si="2"/>
        <v>25.5</v>
      </c>
      <c r="E11">
        <f>E10-D10</f>
        <v>238</v>
      </c>
      <c r="G11" s="2">
        <f t="shared" si="0"/>
        <v>41760</v>
      </c>
      <c r="H11" s="2">
        <f t="shared" si="1"/>
        <v>41790</v>
      </c>
      <c r="I11">
        <f>COUNTIFS($A$1:A11,"&gt;="&amp;DATE(YEAR(A11),MONTH(A11),1),$A$1:A11,"&lt;="&amp;DATE(YEAR(A11),MONTH(A11)+1,1)-1,$C$1:C11,"=метро")</f>
        <v>9</v>
      </c>
      <c r="J11">
        <f>COUNTIFS($A$1:A11,"&gt;="&amp;DATE(YEAR(A11),MONTH(A11),1),$A$1:A11,"&lt;="&amp;DATE(YEAR(A11),MONTH(A11)+1,1)-1,$C$1:C11,"&lt;&gt;метро",$C$1:C11,"&lt;&gt;")</f>
        <v>0</v>
      </c>
      <c r="K11">
        <f t="shared" si="4"/>
        <v>27</v>
      </c>
      <c r="L11" t="e">
        <f t="shared" si="3"/>
        <v>#N/A</v>
      </c>
      <c r="N11" t="s">
        <v>11</v>
      </c>
    </row>
    <row r="12" spans="1:15" x14ac:dyDescent="0.25">
      <c r="A12" s="2">
        <v>41780</v>
      </c>
      <c r="C12" t="s">
        <v>9</v>
      </c>
      <c r="D12">
        <f t="shared" si="2"/>
        <v>25.5</v>
      </c>
      <c r="E12">
        <f>E11-D11</f>
        <v>212.5</v>
      </c>
      <c r="G12" s="2">
        <f t="shared" si="0"/>
        <v>41760</v>
      </c>
      <c r="H12" s="2">
        <f t="shared" si="1"/>
        <v>41790</v>
      </c>
      <c r="I12">
        <f>COUNTIFS($A$1:A12,"&gt;="&amp;DATE(YEAR(A12),MONTH(A12),1),$A$1:A12,"&lt;="&amp;DATE(YEAR(A12),MONTH(A12)+1,1)-1,$C$1:C12,"=метро")</f>
        <v>10</v>
      </c>
      <c r="J12">
        <f>COUNTIFS($A$1:A12,"&gt;="&amp;DATE(YEAR(A12),MONTH(A12),1),$A$1:A12,"&lt;="&amp;DATE(YEAR(A12),MONTH(A12)+1,1)-1,$C$1:C12,"&lt;&gt;метро",$C$1:C12,"&lt;&gt;")</f>
        <v>0</v>
      </c>
      <c r="K12">
        <f t="shared" si="4"/>
        <v>27</v>
      </c>
      <c r="L12" t="e">
        <f t="shared" si="3"/>
        <v>#N/A</v>
      </c>
      <c r="N12" s="1" t="s">
        <v>12</v>
      </c>
    </row>
    <row r="13" spans="1:15" x14ac:dyDescent="0.25">
      <c r="A13" s="2">
        <v>41781</v>
      </c>
      <c r="C13" t="s">
        <v>13</v>
      </c>
      <c r="D13">
        <f t="shared" si="2"/>
        <v>24</v>
      </c>
      <c r="E13">
        <v>188.5</v>
      </c>
      <c r="G13" s="2">
        <f t="shared" si="0"/>
        <v>41760</v>
      </c>
      <c r="H13" s="2">
        <f t="shared" si="1"/>
        <v>41790</v>
      </c>
      <c r="I13">
        <f>COUNTIFS($A$1:A13,"&gt;="&amp;DATE(YEAR(A13),MONTH(A13),1),$A$1:A13,"&lt;="&amp;DATE(YEAR(A13),MONTH(A13)+1,1)-1,$C$1:C13,"=метро")</f>
        <v>10</v>
      </c>
      <c r="J13">
        <f>COUNTIFS($A$1:A13,"&gt;="&amp;DATE(YEAR(A13),MONTH(A13),1),$A$1:A13,"&lt;="&amp;DATE(YEAR(A13),MONTH(A13)+1,1)-1,$C$1:C13,"&lt;&gt;метро",$C$1:C13,"&lt;&gt;")</f>
        <v>1</v>
      </c>
      <c r="K13">
        <f t="shared" si="4"/>
        <v>27</v>
      </c>
      <c r="L13">
        <f t="shared" si="3"/>
        <v>24</v>
      </c>
      <c r="N13">
        <v>1</v>
      </c>
      <c r="O13" s="3">
        <v>24</v>
      </c>
    </row>
    <row r="14" spans="1:15" x14ac:dyDescent="0.25">
      <c r="A14" s="2">
        <v>41781</v>
      </c>
      <c r="C14" t="s">
        <v>9</v>
      </c>
      <c r="D14">
        <f t="shared" si="2"/>
        <v>25.5</v>
      </c>
      <c r="E14">
        <v>163</v>
      </c>
      <c r="G14" s="2">
        <f t="shared" si="0"/>
        <v>41760</v>
      </c>
      <c r="H14" s="2">
        <f t="shared" si="1"/>
        <v>41790</v>
      </c>
      <c r="I14">
        <f>COUNTIFS($A$1:A14,"&gt;="&amp;DATE(YEAR(A14),MONTH(A14),1),$A$1:A14,"&lt;="&amp;DATE(YEAR(A14),MONTH(A14)+1,1)-1,$C$1:C14,"=метро")</f>
        <v>11</v>
      </c>
      <c r="J14">
        <f>COUNTIFS($A$1:A14,"&gt;="&amp;DATE(YEAR(A14),MONTH(A14),1),$A$1:A14,"&lt;="&amp;DATE(YEAR(A14),MONTH(A14)+1,1)-1,$C$1:C14,"&lt;&gt;метро",$C$1:C14,"&lt;&gt;")</f>
        <v>1</v>
      </c>
      <c r="K14">
        <f t="shared" si="4"/>
        <v>25.5</v>
      </c>
      <c r="L14">
        <f t="shared" si="3"/>
        <v>24</v>
      </c>
      <c r="N14">
        <v>11</v>
      </c>
      <c r="O14" s="3">
        <v>19</v>
      </c>
    </row>
    <row r="15" spans="1:15" x14ac:dyDescent="0.25">
      <c r="A15" s="2">
        <v>41781</v>
      </c>
      <c r="B15">
        <v>500</v>
      </c>
      <c r="E15">
        <f>E14+B15</f>
        <v>663</v>
      </c>
      <c r="G15" s="2">
        <f t="shared" si="0"/>
        <v>41760</v>
      </c>
      <c r="H15" s="2">
        <f t="shared" si="1"/>
        <v>41790</v>
      </c>
      <c r="I15">
        <f>COUNTIFS($A$1:A15,"&gt;="&amp;DATE(YEAR(A15),MONTH(A15),1),$A$1:A15,"&lt;="&amp;DATE(YEAR(A15),MONTH(A15)+1,1)-1,$C$1:C15,"=метро")</f>
        <v>11</v>
      </c>
      <c r="J15">
        <f>COUNTIFS($A$1:A15,"&gt;="&amp;DATE(YEAR(A15),MONTH(A15),1),$A$1:A15,"&lt;="&amp;DATE(YEAR(A15),MONTH(A15)+1,1)-1,$C$1:C15,"&lt;&gt;метро",$C$1:C15,"&lt;&gt;")</f>
        <v>1</v>
      </c>
      <c r="K15">
        <f t="shared" si="4"/>
        <v>25.5</v>
      </c>
      <c r="L15">
        <f t="shared" si="3"/>
        <v>24</v>
      </c>
      <c r="N15">
        <v>21</v>
      </c>
      <c r="O15" s="3">
        <v>18</v>
      </c>
    </row>
    <row r="16" spans="1:15" x14ac:dyDescent="0.25">
      <c r="A16" s="2">
        <v>41781</v>
      </c>
      <c r="C16" t="s">
        <v>9</v>
      </c>
      <c r="D16">
        <v>25.5</v>
      </c>
      <c r="E16">
        <f t="shared" ref="E16:E32" si="5">E15-D16</f>
        <v>637.5</v>
      </c>
      <c r="G16" s="2">
        <f t="shared" si="0"/>
        <v>41760</v>
      </c>
      <c r="H16" s="2">
        <f t="shared" si="1"/>
        <v>41790</v>
      </c>
      <c r="I16">
        <f>COUNTIFS($A$1:A16,"&gt;="&amp;DATE(YEAR(A16),MONTH(A16),1),$A$1:A16,"&lt;="&amp;DATE(YEAR(A16),MONTH(A16)+1,1)-1,$C$1:C16,"=метро")</f>
        <v>12</v>
      </c>
      <c r="J16">
        <f>COUNTIFS($A$1:A16,"&gt;="&amp;DATE(YEAR(A16),MONTH(A16),1),$A$1:A16,"&lt;="&amp;DATE(YEAR(A16),MONTH(A16)+1,1)-1,$C$1:C16,"&lt;&gt;метро",$C$1:C16,"&lt;&gt;")</f>
        <v>1</v>
      </c>
      <c r="K16">
        <f t="shared" si="4"/>
        <v>25.5</v>
      </c>
      <c r="L16">
        <f t="shared" si="3"/>
        <v>24</v>
      </c>
      <c r="N16">
        <v>41</v>
      </c>
      <c r="O16" s="3">
        <v>17</v>
      </c>
    </row>
    <row r="17" spans="1:14" x14ac:dyDescent="0.25">
      <c r="A17" s="2">
        <v>41782</v>
      </c>
      <c r="C17" t="s">
        <v>13</v>
      </c>
      <c r="D17">
        <v>24</v>
      </c>
      <c r="E17">
        <f t="shared" si="5"/>
        <v>613.5</v>
      </c>
      <c r="G17" s="2">
        <f t="shared" si="0"/>
        <v>41760</v>
      </c>
      <c r="H17" s="2">
        <f t="shared" si="1"/>
        <v>41790</v>
      </c>
      <c r="I17">
        <f>COUNTIFS($A$1:A17,"&gt;="&amp;DATE(YEAR(A17),MONTH(A17),1),$A$1:A17,"&lt;="&amp;DATE(YEAR(A17),MONTH(A17)+1,1)-1,$C$1:C17,"=метро")</f>
        <v>12</v>
      </c>
      <c r="J17">
        <f>COUNTIFS($A$1:A17,"&gt;="&amp;DATE(YEAR(A17),MONTH(A17),1),$A$1:A17,"&lt;="&amp;DATE(YEAR(A17),MONTH(A17)+1,1)-1,$C$1:C17,"&lt;&gt;метро",$C$1:C17,"&lt;&gt;")</f>
        <v>2</v>
      </c>
      <c r="K17">
        <f t="shared" si="4"/>
        <v>25.5</v>
      </c>
      <c r="L17">
        <f t="shared" si="3"/>
        <v>24</v>
      </c>
      <c r="N17" t="s">
        <v>14</v>
      </c>
    </row>
    <row r="18" spans="1:14" x14ac:dyDescent="0.25">
      <c r="A18" s="2">
        <v>41782</v>
      </c>
      <c r="C18" t="s">
        <v>9</v>
      </c>
      <c r="D18">
        <v>25.5</v>
      </c>
      <c r="E18">
        <f t="shared" si="5"/>
        <v>588</v>
      </c>
      <c r="G18" s="2">
        <f t="shared" si="0"/>
        <v>41760</v>
      </c>
      <c r="H18" s="2">
        <f t="shared" si="1"/>
        <v>41790</v>
      </c>
      <c r="I18">
        <f>COUNTIFS($A$1:A18,"&gt;="&amp;DATE(YEAR(A18),MONTH(A18),1),$A$1:A18,"&lt;="&amp;DATE(YEAR(A18),MONTH(A18)+1,1)-1,$C$1:C18,"=метро")</f>
        <v>13</v>
      </c>
      <c r="J18">
        <f>COUNTIFS($A$1:A18,"&gt;="&amp;DATE(YEAR(A18),MONTH(A18),1),$A$1:A18,"&lt;="&amp;DATE(YEAR(A18),MONTH(A18)+1,1)-1,$C$1:C18,"&lt;&gt;метро",$C$1:C18,"&lt;&gt;")</f>
        <v>2</v>
      </c>
      <c r="K18">
        <f t="shared" si="4"/>
        <v>25.5</v>
      </c>
      <c r="L18">
        <f t="shared" si="3"/>
        <v>24</v>
      </c>
      <c r="N18" s="5" t="s">
        <v>15</v>
      </c>
    </row>
    <row r="19" spans="1:14" x14ac:dyDescent="0.25">
      <c r="A19" s="2">
        <v>41782</v>
      </c>
      <c r="C19" t="s">
        <v>9</v>
      </c>
      <c r="D19">
        <v>25.5</v>
      </c>
      <c r="E19">
        <f t="shared" si="5"/>
        <v>562.5</v>
      </c>
      <c r="G19" s="2">
        <f t="shared" si="0"/>
        <v>41760</v>
      </c>
      <c r="H19" s="2">
        <f t="shared" si="1"/>
        <v>41790</v>
      </c>
      <c r="I19">
        <f>COUNTIFS($A$1:A19,"&gt;="&amp;DATE(YEAR(A19),MONTH(A19),1),$A$1:A19,"&lt;="&amp;DATE(YEAR(A19),MONTH(A19)+1,1)-1,$C$1:C19,"=метро")</f>
        <v>14</v>
      </c>
      <c r="J19">
        <f>COUNTIFS($A$1:A19,"&gt;="&amp;DATE(YEAR(A19),MONTH(A19),1),$A$1:A19,"&lt;="&amp;DATE(YEAR(A19),MONTH(A19)+1,1)-1,$C$1:C19,"&lt;&gt;метро",$C$1:C19,"&lt;&gt;")</f>
        <v>2</v>
      </c>
      <c r="K19">
        <f t="shared" si="4"/>
        <v>25.5</v>
      </c>
      <c r="L19">
        <f t="shared" si="3"/>
        <v>24</v>
      </c>
    </row>
    <row r="20" spans="1:14" x14ac:dyDescent="0.25">
      <c r="A20" s="2">
        <v>41785</v>
      </c>
      <c r="C20" t="s">
        <v>9</v>
      </c>
      <c r="D20">
        <v>25.5</v>
      </c>
      <c r="E20">
        <f t="shared" si="5"/>
        <v>537</v>
      </c>
      <c r="G20" s="2">
        <f t="shared" si="0"/>
        <v>41760</v>
      </c>
      <c r="H20" s="2">
        <f t="shared" si="1"/>
        <v>41790</v>
      </c>
      <c r="I20">
        <f>COUNTIFS($A$1:A20,"&gt;="&amp;DATE(YEAR(A20),MONTH(A20),1),$A$1:A20,"&lt;="&amp;DATE(YEAR(A20),MONTH(A20)+1,1)-1,$C$1:C20,"=метро")</f>
        <v>15</v>
      </c>
      <c r="J20">
        <f>COUNTIFS($A$1:A20,"&gt;="&amp;DATE(YEAR(A20),MONTH(A20),1),$A$1:A20,"&lt;="&amp;DATE(YEAR(A20),MONTH(A20)+1,1)-1,$C$1:C20,"&lt;&gt;метро",$C$1:C20,"&lt;&gt;")</f>
        <v>2</v>
      </c>
      <c r="K20">
        <f t="shared" si="4"/>
        <v>25.5</v>
      </c>
      <c r="L20">
        <f t="shared" si="3"/>
        <v>24</v>
      </c>
    </row>
    <row r="21" spans="1:14" x14ac:dyDescent="0.25">
      <c r="A21" s="2">
        <v>41785</v>
      </c>
      <c r="C21" t="s">
        <v>9</v>
      </c>
      <c r="D21">
        <v>23</v>
      </c>
      <c r="E21">
        <f t="shared" si="5"/>
        <v>514</v>
      </c>
      <c r="G21" s="2">
        <f t="shared" si="0"/>
        <v>41760</v>
      </c>
      <c r="H21" s="2">
        <f t="shared" si="1"/>
        <v>41790</v>
      </c>
      <c r="I21">
        <f>COUNTIFS($A$1:A21,"&gt;="&amp;DATE(YEAR(A21),MONTH(A21),1),$A$1:A21,"&lt;="&amp;DATE(YEAR(A21),MONTH(A21)+1,1)-1,$C$1:C21,"=метро")</f>
        <v>16</v>
      </c>
      <c r="J21">
        <f>COUNTIFS($A$1:A21,"&gt;="&amp;DATE(YEAR(A21),MONTH(A21),1),$A$1:A21,"&lt;="&amp;DATE(YEAR(A21),MONTH(A21)+1,1)-1,$C$1:C21,"&lt;&gt;метро",$C$1:C21,"&lt;&gt;")</f>
        <v>2</v>
      </c>
      <c r="K21">
        <f t="shared" si="4"/>
        <v>25.5</v>
      </c>
      <c r="L21">
        <f t="shared" si="3"/>
        <v>24</v>
      </c>
    </row>
    <row r="22" spans="1:14" x14ac:dyDescent="0.25">
      <c r="A22" s="2">
        <v>41786</v>
      </c>
      <c r="C22" t="s">
        <v>9</v>
      </c>
      <c r="D22">
        <v>23</v>
      </c>
      <c r="E22">
        <f t="shared" si="5"/>
        <v>491</v>
      </c>
      <c r="G22" s="2">
        <f t="shared" si="0"/>
        <v>41760</v>
      </c>
      <c r="H22" s="2">
        <f t="shared" si="1"/>
        <v>41790</v>
      </c>
      <c r="I22">
        <f>COUNTIFS($A$1:A22,"&gt;="&amp;DATE(YEAR(A22),MONTH(A22),1),$A$1:A22,"&lt;="&amp;DATE(YEAR(A22),MONTH(A22)+1,1)-1,$C$1:C22,"=метро")</f>
        <v>17</v>
      </c>
      <c r="J22">
        <f>COUNTIFS($A$1:A22,"&gt;="&amp;DATE(YEAR(A22),MONTH(A22),1),$A$1:A22,"&lt;="&amp;DATE(YEAR(A22),MONTH(A22)+1,1)-1,$C$1:C22,"&lt;&gt;метро",$C$1:C22,"&lt;&gt;")</f>
        <v>2</v>
      </c>
      <c r="K22">
        <f t="shared" si="4"/>
        <v>25.5</v>
      </c>
      <c r="L22">
        <f t="shared" si="3"/>
        <v>24</v>
      </c>
    </row>
    <row r="23" spans="1:14" x14ac:dyDescent="0.25">
      <c r="A23" s="2">
        <v>41786</v>
      </c>
      <c r="C23" t="s">
        <v>9</v>
      </c>
      <c r="D23">
        <v>23</v>
      </c>
      <c r="E23">
        <f t="shared" si="5"/>
        <v>468</v>
      </c>
      <c r="G23" s="2">
        <f t="shared" si="0"/>
        <v>41760</v>
      </c>
      <c r="H23" s="2">
        <f t="shared" si="1"/>
        <v>41790</v>
      </c>
      <c r="I23">
        <f>COUNTIFS($A$1:A23,"&gt;="&amp;DATE(YEAR(A23),MONTH(A23),1),$A$1:A23,"&lt;="&amp;DATE(YEAR(A23),MONTH(A23)+1,1)-1,$C$1:C23,"=метро")</f>
        <v>18</v>
      </c>
      <c r="J23">
        <f>COUNTIFS($A$1:A23,"&gt;="&amp;DATE(YEAR(A23),MONTH(A23),1),$A$1:A23,"&lt;="&amp;DATE(YEAR(A23),MONTH(A23)+1,1)-1,$C$1:C23,"&lt;&gt;метро",$C$1:C23,"&lt;&gt;")</f>
        <v>2</v>
      </c>
      <c r="K23">
        <f t="shared" si="4"/>
        <v>25.5</v>
      </c>
      <c r="L23">
        <f t="shared" si="3"/>
        <v>24</v>
      </c>
    </row>
    <row r="24" spans="1:14" x14ac:dyDescent="0.25">
      <c r="A24" s="2">
        <v>41787</v>
      </c>
      <c r="C24" t="s">
        <v>13</v>
      </c>
      <c r="D24">
        <v>24</v>
      </c>
      <c r="E24">
        <f t="shared" si="5"/>
        <v>444</v>
      </c>
      <c r="G24" s="2">
        <f t="shared" si="0"/>
        <v>41760</v>
      </c>
      <c r="H24" s="2">
        <f t="shared" si="1"/>
        <v>41790</v>
      </c>
      <c r="I24">
        <f>COUNTIFS($A$1:A24,"&gt;="&amp;DATE(YEAR(A24),MONTH(A24),1),$A$1:A24,"&lt;="&amp;DATE(YEAR(A24),MONTH(A24)+1,1)-1,$C$1:C24,"=метро")</f>
        <v>18</v>
      </c>
      <c r="J24">
        <f>COUNTIFS($A$1:A24,"&gt;="&amp;DATE(YEAR(A24),MONTH(A24),1),$A$1:A24,"&lt;="&amp;DATE(YEAR(A24),MONTH(A24)+1,1)-1,$C$1:C24,"&lt;&gt;метро",$C$1:C24,"&lt;&gt;")</f>
        <v>3</v>
      </c>
      <c r="K24">
        <f t="shared" si="4"/>
        <v>25.5</v>
      </c>
      <c r="L24">
        <f t="shared" si="3"/>
        <v>24</v>
      </c>
    </row>
    <row r="25" spans="1:14" x14ac:dyDescent="0.25">
      <c r="A25" s="2">
        <v>41787</v>
      </c>
      <c r="C25" t="s">
        <v>9</v>
      </c>
      <c r="D25">
        <v>23</v>
      </c>
      <c r="E25">
        <f t="shared" si="5"/>
        <v>421</v>
      </c>
      <c r="G25" s="2">
        <f t="shared" si="0"/>
        <v>41760</v>
      </c>
      <c r="H25" s="2">
        <f t="shared" si="1"/>
        <v>41790</v>
      </c>
      <c r="I25">
        <f>COUNTIFS($A$1:A25,"&gt;="&amp;DATE(YEAR(A25),MONTH(A25),1),$A$1:A25,"&lt;="&amp;DATE(YEAR(A25),MONTH(A25)+1,1)-1,$C$1:C25,"=метро")</f>
        <v>19</v>
      </c>
      <c r="J25">
        <f>COUNTIFS($A$1:A25,"&gt;="&amp;DATE(YEAR(A25),MONTH(A25),1),$A$1:A25,"&lt;="&amp;DATE(YEAR(A25),MONTH(A25)+1,1)-1,$C$1:C25,"&lt;&gt;метро",$C$1:C25,"&lt;&gt;")</f>
        <v>3</v>
      </c>
      <c r="K25">
        <f t="shared" si="4"/>
        <v>25.5</v>
      </c>
      <c r="L25">
        <f t="shared" si="3"/>
        <v>24</v>
      </c>
    </row>
    <row r="26" spans="1:14" x14ac:dyDescent="0.25">
      <c r="A26" s="2">
        <v>41787</v>
      </c>
      <c r="C26" t="s">
        <v>9</v>
      </c>
      <c r="D26">
        <v>23</v>
      </c>
      <c r="E26">
        <f t="shared" si="5"/>
        <v>398</v>
      </c>
      <c r="G26" s="2">
        <f t="shared" si="0"/>
        <v>41760</v>
      </c>
      <c r="H26" s="2">
        <f t="shared" si="1"/>
        <v>41790</v>
      </c>
      <c r="I26">
        <f>COUNTIFS($A$1:A26,"&gt;="&amp;DATE(YEAR(A26),MONTH(A26),1),$A$1:A26,"&lt;="&amp;DATE(YEAR(A26),MONTH(A26)+1,1)-1,$C$1:C26,"=метро")</f>
        <v>20</v>
      </c>
      <c r="J26">
        <f>COUNTIFS($A$1:A26,"&gt;="&amp;DATE(YEAR(A26),MONTH(A26),1),$A$1:A26,"&lt;="&amp;DATE(YEAR(A26),MONTH(A26)+1,1)-1,$C$1:C26,"&lt;&gt;метро",$C$1:C26,"&lt;&gt;")</f>
        <v>3</v>
      </c>
      <c r="K26">
        <f t="shared" si="4"/>
        <v>25.5</v>
      </c>
      <c r="L26">
        <f t="shared" si="3"/>
        <v>24</v>
      </c>
    </row>
    <row r="27" spans="1:14" x14ac:dyDescent="0.25">
      <c r="A27" s="2">
        <v>41788</v>
      </c>
      <c r="C27" t="s">
        <v>16</v>
      </c>
      <c r="D27">
        <v>24</v>
      </c>
      <c r="E27">
        <f t="shared" si="5"/>
        <v>374</v>
      </c>
      <c r="G27" s="2">
        <f t="shared" si="0"/>
        <v>41760</v>
      </c>
      <c r="H27" s="2">
        <f t="shared" si="1"/>
        <v>41790</v>
      </c>
      <c r="I27">
        <f>COUNTIFS($A$1:A27,"&gt;="&amp;DATE(YEAR(A27),MONTH(A27),1),$A$1:A27,"&lt;="&amp;DATE(YEAR(A27),MONTH(A27)+1,1)-1,$C$1:C27,"=метро")</f>
        <v>20</v>
      </c>
      <c r="J27">
        <f>COUNTIFS($A$1:A27,"&gt;="&amp;DATE(YEAR(A27),MONTH(A27),1),$A$1:A27,"&lt;="&amp;DATE(YEAR(A27),MONTH(A27)+1,1)-1,$C$1:C27,"&lt;&gt;метро",$C$1:C27,"&lt;&gt;")</f>
        <v>4</v>
      </c>
      <c r="K27">
        <f t="shared" si="4"/>
        <v>25.5</v>
      </c>
      <c r="L27">
        <f t="shared" si="3"/>
        <v>24</v>
      </c>
    </row>
    <row r="28" spans="1:14" x14ac:dyDescent="0.25">
      <c r="A28" s="2">
        <v>41788</v>
      </c>
      <c r="C28" t="s">
        <v>9</v>
      </c>
      <c r="D28">
        <v>23</v>
      </c>
      <c r="E28">
        <f t="shared" si="5"/>
        <v>351</v>
      </c>
      <c r="G28" s="2">
        <f t="shared" si="0"/>
        <v>41760</v>
      </c>
      <c r="H28" s="2">
        <f t="shared" si="1"/>
        <v>41790</v>
      </c>
      <c r="I28">
        <f>COUNTIFS($A$1:A28,"&gt;="&amp;DATE(YEAR(A28),MONTH(A28),1),$A$1:A28,"&lt;="&amp;DATE(YEAR(A28),MONTH(A28)+1,1)-1,$C$1:C28,"=метро")</f>
        <v>21</v>
      </c>
      <c r="J28">
        <f>COUNTIFS($A$1:A28,"&gt;="&amp;DATE(YEAR(A28),MONTH(A28),1),$A$1:A28,"&lt;="&amp;DATE(YEAR(A28),MONTH(A28)+1,1)-1,$C$1:C28,"&lt;&gt;метро",$C$1:C28,"&lt;&gt;")</f>
        <v>4</v>
      </c>
      <c r="K28">
        <f t="shared" si="4"/>
        <v>23</v>
      </c>
      <c r="L28">
        <f t="shared" si="3"/>
        <v>24</v>
      </c>
    </row>
    <row r="29" spans="1:14" x14ac:dyDescent="0.25">
      <c r="A29" s="2">
        <v>41788</v>
      </c>
      <c r="C29" t="s">
        <v>9</v>
      </c>
      <c r="D29">
        <v>23</v>
      </c>
      <c r="E29">
        <f t="shared" si="5"/>
        <v>328</v>
      </c>
      <c r="G29" s="2">
        <f t="shared" si="0"/>
        <v>41760</v>
      </c>
      <c r="H29" s="2">
        <f t="shared" si="1"/>
        <v>41790</v>
      </c>
      <c r="I29">
        <f>COUNTIFS($A$1:A29,"&gt;="&amp;DATE(YEAR(A29),MONTH(A29),1),$A$1:A29,"&lt;="&amp;DATE(YEAR(A29),MONTH(A29)+1,1)-1,$C$1:C29,"=метро")</f>
        <v>22</v>
      </c>
      <c r="J29">
        <f>COUNTIFS($A$1:A29,"&gt;="&amp;DATE(YEAR(A29),MONTH(A29),1),$A$1:A29,"&lt;="&amp;DATE(YEAR(A29),MONTH(A29)+1,1)-1,$C$1:C29,"&lt;&gt;метро",$C$1:C29,"&lt;&gt;")</f>
        <v>4</v>
      </c>
      <c r="K29">
        <f t="shared" si="4"/>
        <v>23</v>
      </c>
      <c r="L29">
        <f t="shared" si="3"/>
        <v>24</v>
      </c>
    </row>
    <row r="30" spans="1:14" x14ac:dyDescent="0.25">
      <c r="A30" s="2">
        <v>41789</v>
      </c>
      <c r="C30" t="s">
        <v>9</v>
      </c>
      <c r="D30">
        <v>23</v>
      </c>
      <c r="E30">
        <f t="shared" si="5"/>
        <v>305</v>
      </c>
      <c r="G30" s="2">
        <f t="shared" si="0"/>
        <v>41760</v>
      </c>
      <c r="H30" s="2">
        <f t="shared" si="1"/>
        <v>41790</v>
      </c>
      <c r="I30">
        <f>COUNTIFS($A$1:A30,"&gt;="&amp;DATE(YEAR(A30),MONTH(A30),1),$A$1:A30,"&lt;="&amp;DATE(YEAR(A30),MONTH(A30)+1,1)-1,$C$1:C30,"=метро")</f>
        <v>23</v>
      </c>
      <c r="J30">
        <f>COUNTIFS($A$1:A30,"&gt;="&amp;DATE(YEAR(A30),MONTH(A30),1),$A$1:A30,"&lt;="&amp;DATE(YEAR(A30),MONTH(A30)+1,1)-1,$C$1:C30,"&lt;&gt;метро",$C$1:C30,"&lt;&gt;")</f>
        <v>4</v>
      </c>
      <c r="K30">
        <f t="shared" si="4"/>
        <v>23</v>
      </c>
      <c r="L30">
        <f t="shared" si="3"/>
        <v>24</v>
      </c>
    </row>
    <row r="31" spans="1:14" x14ac:dyDescent="0.25">
      <c r="A31" s="2">
        <v>41789</v>
      </c>
      <c r="C31" t="s">
        <v>9</v>
      </c>
      <c r="D31">
        <v>23</v>
      </c>
      <c r="E31" s="1">
        <f t="shared" si="5"/>
        <v>282</v>
      </c>
      <c r="G31" s="2">
        <f t="shared" si="0"/>
        <v>41760</v>
      </c>
      <c r="H31" s="2">
        <f t="shared" si="1"/>
        <v>41790</v>
      </c>
      <c r="I31">
        <f>COUNTIFS($A$1:A31,"&gt;="&amp;DATE(YEAR(A31),MONTH(A31),1),$A$1:A31,"&lt;="&amp;DATE(YEAR(A31),MONTH(A31)+1,1)-1,$C$1:C31,"=метро")</f>
        <v>24</v>
      </c>
      <c r="J31">
        <f>COUNTIFS($A$1:A31,"&gt;="&amp;DATE(YEAR(A31),MONTH(A31),1),$A$1:A31,"&lt;="&amp;DATE(YEAR(A31),MONTH(A31)+1,1)-1,$C$1:C31,"&lt;&gt;метро",$C$1:C31,"&lt;&gt;")</f>
        <v>4</v>
      </c>
      <c r="K31">
        <f t="shared" si="4"/>
        <v>23</v>
      </c>
      <c r="L31">
        <f t="shared" si="3"/>
        <v>24</v>
      </c>
    </row>
    <row r="32" spans="1:14" x14ac:dyDescent="0.25">
      <c r="A32" s="6">
        <v>41792</v>
      </c>
      <c r="B32" s="7"/>
      <c r="C32" s="7" t="s">
        <v>13</v>
      </c>
      <c r="D32" s="7">
        <f t="shared" ref="D32:D95" si="6">IF(ISBLANK(C32),0,IF(C32="метро",K32,L32))</f>
        <v>24</v>
      </c>
      <c r="E32" s="7">
        <f t="shared" si="5"/>
        <v>258</v>
      </c>
      <c r="F32" s="8">
        <v>41791</v>
      </c>
      <c r="G32" s="2">
        <f>DATE(YEAR(A32),MONTH(A32),1)</f>
        <v>41791</v>
      </c>
      <c r="H32" s="2">
        <f t="shared" si="1"/>
        <v>41820</v>
      </c>
      <c r="I32">
        <f>COUNTIFS($A$1:A32,"&gt;="&amp;DATE(YEAR(A32),MONTH(A32),1),$A$1:A32,"&lt;="&amp;DATE(YEAR(A32),MONTH(A32)+1,1)-1,$C$1:C32,"=метро")</f>
        <v>0</v>
      </c>
      <c r="J32">
        <f>COUNTIFS($A$1:A32,"&gt;="&amp;DATE(YEAR(A32),MONTH(A32),1),$A$1:A32,"&lt;="&amp;DATE(YEAR(A32),MONTH(A32)+1,1)-1,$C$1:C32,"&lt;&gt;метро",$C$1:C32,"&lt;&gt;")</f>
        <v>1</v>
      </c>
      <c r="K32" t="e">
        <f t="shared" si="4"/>
        <v>#N/A</v>
      </c>
      <c r="L32">
        <f t="shared" si="3"/>
        <v>24</v>
      </c>
    </row>
    <row r="33" spans="1:12" x14ac:dyDescent="0.25">
      <c r="A33" s="2">
        <v>41792</v>
      </c>
      <c r="C33" t="s">
        <v>9</v>
      </c>
      <c r="D33">
        <f t="shared" si="6"/>
        <v>27</v>
      </c>
      <c r="E33">
        <f>E32+B33-D33</f>
        <v>231</v>
      </c>
      <c r="G33" s="2">
        <f>DATE(YEAR(A33),MONTH(A33),1)</f>
        <v>41791</v>
      </c>
      <c r="H33" s="2">
        <f t="shared" si="1"/>
        <v>41820</v>
      </c>
      <c r="I33">
        <f>COUNTIFS($A$1:A33,"&gt;="&amp;DATE(YEAR(A33),MONTH(A33),1),$A$1:A33,"&lt;="&amp;DATE(YEAR(A33),MONTH(A33)+1,1)-1,$C$1:C33,"=метро")</f>
        <v>1</v>
      </c>
      <c r="J33">
        <f>COUNTIFS($A$1:A33,"&gt;="&amp;DATE(YEAR(A33),MONTH(A33),1),$A$1:A33,"&lt;="&amp;DATE(YEAR(A33),MONTH(A33)+1,1)-1,$C$1:C33,"&lt;&gt;метро",$C$1:C33,"&lt;&gt;")</f>
        <v>1</v>
      </c>
      <c r="K33">
        <f t="shared" si="4"/>
        <v>27</v>
      </c>
      <c r="L33">
        <f t="shared" si="3"/>
        <v>24</v>
      </c>
    </row>
    <row r="34" spans="1:12" x14ac:dyDescent="0.25">
      <c r="A34" s="2">
        <v>41792</v>
      </c>
      <c r="C34" t="s">
        <v>9</v>
      </c>
      <c r="D34">
        <f t="shared" si="6"/>
        <v>27</v>
      </c>
      <c r="E34">
        <f t="shared" ref="E34:E97" si="7">E33+B34-D34</f>
        <v>204</v>
      </c>
      <c r="G34" s="2">
        <f t="shared" ref="G34:G97" si="8">DATE(YEAR(A34),MONTH(A34),1)</f>
        <v>41791</v>
      </c>
      <c r="H34" s="2">
        <f t="shared" si="1"/>
        <v>41820</v>
      </c>
      <c r="I34">
        <f>COUNTIFS($A$1:A34,"&gt;="&amp;DATE(YEAR(A34),MONTH(A34),1),$A$1:A34,"&lt;="&amp;DATE(YEAR(A34),MONTH(A34)+1,1)-1,$C$1:C34,"=метро")</f>
        <v>2</v>
      </c>
      <c r="J34">
        <f>COUNTIFS($A$1:A34,"&gt;="&amp;DATE(YEAR(A34),MONTH(A34),1),$A$1:A34,"&lt;="&amp;DATE(YEAR(A34),MONTH(A34)+1,1)-1,$C$1:C34,"&lt;&gt;метро",$C$1:C34,"&lt;&gt;")</f>
        <v>1</v>
      </c>
      <c r="K34">
        <f t="shared" si="4"/>
        <v>27</v>
      </c>
      <c r="L34">
        <f t="shared" si="3"/>
        <v>24</v>
      </c>
    </row>
    <row r="35" spans="1:12" x14ac:dyDescent="0.25">
      <c r="A35" s="2">
        <v>41793</v>
      </c>
      <c r="C35" t="s">
        <v>9</v>
      </c>
      <c r="D35">
        <f t="shared" si="6"/>
        <v>27</v>
      </c>
      <c r="E35">
        <f t="shared" si="7"/>
        <v>177</v>
      </c>
      <c r="G35" s="2">
        <f t="shared" si="8"/>
        <v>41791</v>
      </c>
      <c r="H35" s="2">
        <f t="shared" si="1"/>
        <v>41820</v>
      </c>
      <c r="I35">
        <f>COUNTIFS($A$1:A35,"&gt;="&amp;DATE(YEAR(A35),MONTH(A35),1),$A$1:A35,"&lt;="&amp;DATE(YEAR(A35),MONTH(A35)+1,1)-1,$C$1:C35,"=метро")</f>
        <v>3</v>
      </c>
      <c r="J35">
        <f>COUNTIFS($A$1:A35,"&gt;="&amp;DATE(YEAR(A35),MONTH(A35),1),$A$1:A35,"&lt;="&amp;DATE(YEAR(A35),MONTH(A35)+1,1)-1,$C$1:C35,"&lt;&gt;метро",$C$1:C35,"&lt;&gt;")</f>
        <v>1</v>
      </c>
      <c r="K35">
        <f t="shared" si="4"/>
        <v>27</v>
      </c>
      <c r="L35">
        <f t="shared" si="3"/>
        <v>24</v>
      </c>
    </row>
    <row r="36" spans="1:12" x14ac:dyDescent="0.25">
      <c r="A36" s="2">
        <v>41793</v>
      </c>
      <c r="C36" t="s">
        <v>9</v>
      </c>
      <c r="D36">
        <f t="shared" si="6"/>
        <v>27</v>
      </c>
      <c r="E36">
        <f t="shared" si="7"/>
        <v>150</v>
      </c>
      <c r="G36" s="2">
        <f t="shared" si="8"/>
        <v>41791</v>
      </c>
      <c r="H36" s="2">
        <f t="shared" si="1"/>
        <v>41820</v>
      </c>
      <c r="I36">
        <f>COUNTIFS($A$1:A36,"&gt;="&amp;DATE(YEAR(A36),MONTH(A36),1),$A$1:A36,"&lt;="&amp;DATE(YEAR(A36),MONTH(A36)+1,1)-1,$C$1:C36,"=метро")</f>
        <v>4</v>
      </c>
      <c r="J36">
        <f>COUNTIFS($A$1:A36,"&gt;="&amp;DATE(YEAR(A36),MONTH(A36),1),$A$1:A36,"&lt;="&amp;DATE(YEAR(A36),MONTH(A36)+1,1)-1,$C$1:C36,"&lt;&gt;метро",$C$1:C36,"&lt;&gt;")</f>
        <v>1</v>
      </c>
      <c r="K36">
        <f t="shared" si="4"/>
        <v>27</v>
      </c>
      <c r="L36">
        <f t="shared" si="3"/>
        <v>24</v>
      </c>
    </row>
    <row r="37" spans="1:12" x14ac:dyDescent="0.25">
      <c r="A37" s="2">
        <v>41794</v>
      </c>
      <c r="C37" t="s">
        <v>9</v>
      </c>
      <c r="D37">
        <f t="shared" si="6"/>
        <v>27</v>
      </c>
      <c r="E37">
        <f t="shared" si="7"/>
        <v>123</v>
      </c>
      <c r="G37" s="2">
        <f t="shared" si="8"/>
        <v>41791</v>
      </c>
      <c r="H37" s="2">
        <f t="shared" si="1"/>
        <v>41820</v>
      </c>
      <c r="I37">
        <f>COUNTIFS($A$1:A37,"&gt;="&amp;DATE(YEAR(A37),MONTH(A37),1),$A$1:A37,"&lt;="&amp;DATE(YEAR(A37),MONTH(A37)+1,1)-1,$C$1:C37,"=метро")</f>
        <v>5</v>
      </c>
      <c r="J37">
        <f>COUNTIFS($A$1:A37,"&gt;="&amp;DATE(YEAR(A37),MONTH(A37),1),$A$1:A37,"&lt;="&amp;DATE(YEAR(A37),MONTH(A37)+1,1)-1,$C$1:C37,"&lt;&gt;метро",$C$1:C37,"&lt;&gt;")</f>
        <v>1</v>
      </c>
      <c r="K37">
        <f t="shared" si="4"/>
        <v>27</v>
      </c>
      <c r="L37">
        <f t="shared" si="3"/>
        <v>24</v>
      </c>
    </row>
    <row r="38" spans="1:12" x14ac:dyDescent="0.25">
      <c r="A38" s="2">
        <v>41794</v>
      </c>
      <c r="C38" t="s">
        <v>9</v>
      </c>
      <c r="D38">
        <f t="shared" si="6"/>
        <v>27</v>
      </c>
      <c r="E38">
        <f t="shared" si="7"/>
        <v>96</v>
      </c>
      <c r="G38" s="2">
        <f t="shared" si="8"/>
        <v>41791</v>
      </c>
      <c r="H38" s="2">
        <f t="shared" si="1"/>
        <v>41820</v>
      </c>
      <c r="I38">
        <f>COUNTIFS($A$1:A38,"&gt;="&amp;DATE(YEAR(A38),MONTH(A38),1),$A$1:A38,"&lt;="&amp;DATE(YEAR(A38),MONTH(A38)+1,1)-1,$C$1:C38,"=метро")</f>
        <v>6</v>
      </c>
      <c r="J38">
        <f>COUNTIFS($A$1:A38,"&gt;="&amp;DATE(YEAR(A38),MONTH(A38),1),$A$1:A38,"&lt;="&amp;DATE(YEAR(A38),MONTH(A38)+1,1)-1,$C$1:C38,"&lt;&gt;метро",$C$1:C38,"&lt;&gt;")</f>
        <v>1</v>
      </c>
      <c r="K38">
        <f t="shared" si="4"/>
        <v>27</v>
      </c>
      <c r="L38">
        <f t="shared" si="3"/>
        <v>24</v>
      </c>
    </row>
    <row r="39" spans="1:12" x14ac:dyDescent="0.25">
      <c r="A39" s="2">
        <v>41794</v>
      </c>
      <c r="B39">
        <v>1000</v>
      </c>
      <c r="D39">
        <f t="shared" si="6"/>
        <v>0</v>
      </c>
      <c r="E39">
        <f t="shared" si="7"/>
        <v>1096</v>
      </c>
      <c r="G39" s="2">
        <f t="shared" si="8"/>
        <v>41791</v>
      </c>
      <c r="H39" s="2">
        <f t="shared" si="1"/>
        <v>41820</v>
      </c>
      <c r="I39">
        <f>COUNTIFS($A$1:A39,"&gt;="&amp;DATE(YEAR(A39),MONTH(A39),1),$A$1:A39,"&lt;="&amp;DATE(YEAR(A39),MONTH(A39)+1,1)-1,$C$1:C39,"=метро")</f>
        <v>6</v>
      </c>
      <c r="J39">
        <f>COUNTIFS($A$1:A39,"&gt;="&amp;DATE(YEAR(A39),MONTH(A39),1),$A$1:A39,"&lt;="&amp;DATE(YEAR(A39),MONTH(A39)+1,1)-1,$C$1:C39,"&lt;&gt;метро",$C$1:C39,"&lt;&gt;")</f>
        <v>1</v>
      </c>
      <c r="K39">
        <f t="shared" si="4"/>
        <v>27</v>
      </c>
      <c r="L39">
        <f t="shared" si="3"/>
        <v>24</v>
      </c>
    </row>
    <row r="40" spans="1:12" x14ac:dyDescent="0.25">
      <c r="A40" s="2">
        <v>41795</v>
      </c>
      <c r="C40" t="s">
        <v>9</v>
      </c>
      <c r="D40">
        <f t="shared" si="6"/>
        <v>27</v>
      </c>
      <c r="E40">
        <f t="shared" si="7"/>
        <v>1069</v>
      </c>
      <c r="G40" s="2">
        <f t="shared" si="8"/>
        <v>41791</v>
      </c>
      <c r="H40" s="2">
        <f t="shared" si="1"/>
        <v>41820</v>
      </c>
      <c r="I40">
        <f>COUNTIFS($A$1:A40,"&gt;="&amp;DATE(YEAR(A40),MONTH(A40),1),$A$1:A40,"&lt;="&amp;DATE(YEAR(A40),MONTH(A40)+1,1)-1,$C$1:C40,"=метро")</f>
        <v>7</v>
      </c>
      <c r="J40">
        <f>COUNTIFS($A$1:A40,"&gt;="&amp;DATE(YEAR(A40),MONTH(A40),1),$A$1:A40,"&lt;="&amp;DATE(YEAR(A40),MONTH(A40)+1,1)-1,$C$1:C40,"&lt;&gt;метро",$C$1:C40,"&lt;&gt;")</f>
        <v>1</v>
      </c>
      <c r="K40">
        <f t="shared" si="4"/>
        <v>27</v>
      </c>
      <c r="L40">
        <f t="shared" si="3"/>
        <v>24</v>
      </c>
    </row>
    <row r="41" spans="1:12" x14ac:dyDescent="0.25">
      <c r="A41" s="2">
        <v>41795</v>
      </c>
      <c r="C41" t="s">
        <v>9</v>
      </c>
      <c r="D41">
        <f t="shared" si="6"/>
        <v>27</v>
      </c>
      <c r="E41">
        <f t="shared" si="7"/>
        <v>1042</v>
      </c>
      <c r="G41" s="2">
        <f t="shared" si="8"/>
        <v>41791</v>
      </c>
      <c r="H41" s="2">
        <f t="shared" si="1"/>
        <v>41820</v>
      </c>
      <c r="I41">
        <f>COUNTIFS($A$1:A41,"&gt;="&amp;DATE(YEAR(A41),MONTH(A41),1),$A$1:A41,"&lt;="&amp;DATE(YEAR(A41),MONTH(A41)+1,1)-1,$C$1:C41,"=метро")</f>
        <v>8</v>
      </c>
      <c r="J41">
        <f>COUNTIFS($A$1:A41,"&gt;="&amp;DATE(YEAR(A41),MONTH(A41),1),$A$1:A41,"&lt;="&amp;DATE(YEAR(A41),MONTH(A41)+1,1)-1,$C$1:C41,"&lt;&gt;метро",$C$1:C41,"&lt;&gt;")</f>
        <v>1</v>
      </c>
      <c r="K41">
        <f t="shared" si="4"/>
        <v>27</v>
      </c>
      <c r="L41">
        <f t="shared" si="3"/>
        <v>24</v>
      </c>
    </row>
    <row r="42" spans="1:12" x14ac:dyDescent="0.25">
      <c r="A42" s="2">
        <v>41796</v>
      </c>
      <c r="C42" t="s">
        <v>13</v>
      </c>
      <c r="D42">
        <f t="shared" si="6"/>
        <v>24</v>
      </c>
      <c r="E42">
        <f t="shared" si="7"/>
        <v>1018</v>
      </c>
      <c r="G42" s="2">
        <f t="shared" si="8"/>
        <v>41791</v>
      </c>
      <c r="H42" s="2">
        <f t="shared" si="1"/>
        <v>41820</v>
      </c>
      <c r="I42">
        <f>COUNTIFS($A$1:A42,"&gt;="&amp;DATE(YEAR(A42),MONTH(A42),1),$A$1:A42,"&lt;="&amp;DATE(YEAR(A42),MONTH(A42)+1,1)-1,$C$1:C42,"=метро")</f>
        <v>8</v>
      </c>
      <c r="J42">
        <f>COUNTIFS($A$1:A42,"&gt;="&amp;DATE(YEAR(A42),MONTH(A42),1),$A$1:A42,"&lt;="&amp;DATE(YEAR(A42),MONTH(A42)+1,1)-1,$C$1:C42,"&lt;&gt;метро",$C$1:C42,"&lt;&gt;")</f>
        <v>2</v>
      </c>
      <c r="K42">
        <f t="shared" si="4"/>
        <v>27</v>
      </c>
      <c r="L42">
        <f t="shared" si="3"/>
        <v>24</v>
      </c>
    </row>
    <row r="43" spans="1:12" x14ac:dyDescent="0.25">
      <c r="A43" s="2">
        <v>41796</v>
      </c>
      <c r="C43" t="s">
        <v>9</v>
      </c>
      <c r="D43">
        <f t="shared" si="6"/>
        <v>27</v>
      </c>
      <c r="E43">
        <f t="shared" si="7"/>
        <v>991</v>
      </c>
      <c r="G43" s="2">
        <f t="shared" si="8"/>
        <v>41791</v>
      </c>
      <c r="H43" s="2">
        <f t="shared" si="1"/>
        <v>41820</v>
      </c>
      <c r="I43">
        <f>COUNTIFS($A$1:A43,"&gt;="&amp;DATE(YEAR(A43),MONTH(A43),1),$A$1:A43,"&lt;="&amp;DATE(YEAR(A43),MONTH(A43)+1,1)-1,$C$1:C43,"=метро")</f>
        <v>9</v>
      </c>
      <c r="J43">
        <f>COUNTIFS($A$1:A43,"&gt;="&amp;DATE(YEAR(A43),MONTH(A43),1),$A$1:A43,"&lt;="&amp;DATE(YEAR(A43),MONTH(A43)+1,1)-1,$C$1:C43,"&lt;&gt;метро",$C$1:C43,"&lt;&gt;")</f>
        <v>2</v>
      </c>
      <c r="K43">
        <f t="shared" si="4"/>
        <v>27</v>
      </c>
      <c r="L43">
        <f t="shared" si="3"/>
        <v>24</v>
      </c>
    </row>
    <row r="44" spans="1:12" x14ac:dyDescent="0.25">
      <c r="A44" s="2">
        <v>41799</v>
      </c>
      <c r="C44" t="s">
        <v>13</v>
      </c>
      <c r="D44">
        <f t="shared" si="6"/>
        <v>24</v>
      </c>
      <c r="E44">
        <f t="shared" si="7"/>
        <v>967</v>
      </c>
      <c r="G44" s="2">
        <f t="shared" si="8"/>
        <v>41791</v>
      </c>
      <c r="H44" s="2">
        <f t="shared" si="1"/>
        <v>41820</v>
      </c>
      <c r="I44">
        <f>COUNTIFS($A$1:A44,"&gt;="&amp;DATE(YEAR(A44),MONTH(A44),1),$A$1:A44,"&lt;="&amp;DATE(YEAR(A44),MONTH(A44)+1,1)-1,$C$1:C44,"=метро")</f>
        <v>9</v>
      </c>
      <c r="J44">
        <f>COUNTIFS($A$1:A44,"&gt;="&amp;DATE(YEAR(A44),MONTH(A44),1),$A$1:A44,"&lt;="&amp;DATE(YEAR(A44),MONTH(A44)+1,1)-1,$C$1:C44,"&lt;&gt;метро",$C$1:C44,"&lt;&gt;")</f>
        <v>3</v>
      </c>
      <c r="K44">
        <f t="shared" si="4"/>
        <v>27</v>
      </c>
      <c r="L44">
        <f t="shared" si="3"/>
        <v>24</v>
      </c>
    </row>
    <row r="45" spans="1:12" x14ac:dyDescent="0.25">
      <c r="A45" s="2">
        <v>41799</v>
      </c>
      <c r="C45" t="s">
        <v>9</v>
      </c>
      <c r="D45">
        <f t="shared" si="6"/>
        <v>27</v>
      </c>
      <c r="E45">
        <f t="shared" si="7"/>
        <v>940</v>
      </c>
      <c r="G45" s="2">
        <f t="shared" si="8"/>
        <v>41791</v>
      </c>
      <c r="H45" s="2">
        <f t="shared" si="1"/>
        <v>41820</v>
      </c>
      <c r="I45">
        <f>COUNTIFS($A$1:A45,"&gt;="&amp;DATE(YEAR(A45),MONTH(A45),1),$A$1:A45,"&lt;="&amp;DATE(YEAR(A45),MONTH(A45)+1,1)-1,$C$1:C45,"=метро")</f>
        <v>10</v>
      </c>
      <c r="J45">
        <f>COUNTIFS($A$1:A45,"&gt;="&amp;DATE(YEAR(A45),MONTH(A45),1),$A$1:A45,"&lt;="&amp;DATE(YEAR(A45),MONTH(A45)+1,1)-1,$C$1:C45,"&lt;&gt;метро",$C$1:C45,"&lt;&gt;")</f>
        <v>3</v>
      </c>
      <c r="K45">
        <f t="shared" si="4"/>
        <v>27</v>
      </c>
      <c r="L45">
        <f t="shared" si="3"/>
        <v>24</v>
      </c>
    </row>
    <row r="46" spans="1:12" x14ac:dyDescent="0.25">
      <c r="A46" s="2">
        <v>41799</v>
      </c>
      <c r="C46" t="s">
        <v>9</v>
      </c>
      <c r="D46">
        <f t="shared" si="6"/>
        <v>25.5</v>
      </c>
      <c r="E46">
        <f t="shared" si="7"/>
        <v>914.5</v>
      </c>
      <c r="G46" s="2">
        <f t="shared" si="8"/>
        <v>41791</v>
      </c>
      <c r="H46" s="2">
        <f t="shared" si="1"/>
        <v>41820</v>
      </c>
      <c r="I46">
        <f>COUNTIFS($A$1:A46,"&gt;="&amp;DATE(YEAR(A46),MONTH(A46),1),$A$1:A46,"&lt;="&amp;DATE(YEAR(A46),MONTH(A46)+1,1)-1,$C$1:C46,"=метро")</f>
        <v>11</v>
      </c>
      <c r="J46">
        <f>COUNTIFS($A$1:A46,"&gt;="&amp;DATE(YEAR(A46),MONTH(A46),1),$A$1:A46,"&lt;="&amp;DATE(YEAR(A46),MONTH(A46)+1,1)-1,$C$1:C46,"&lt;&gt;метро",$C$1:C46,"&lt;&gt;")</f>
        <v>3</v>
      </c>
      <c r="K46">
        <f t="shared" si="4"/>
        <v>25.5</v>
      </c>
      <c r="L46">
        <f t="shared" si="3"/>
        <v>24</v>
      </c>
    </row>
    <row r="47" spans="1:12" x14ac:dyDescent="0.25">
      <c r="A47" s="2">
        <v>41800</v>
      </c>
      <c r="C47" t="s">
        <v>13</v>
      </c>
      <c r="D47">
        <f t="shared" si="6"/>
        <v>24</v>
      </c>
      <c r="E47">
        <f t="shared" si="7"/>
        <v>890.5</v>
      </c>
      <c r="G47" s="2">
        <f t="shared" si="8"/>
        <v>41791</v>
      </c>
      <c r="H47" s="2">
        <f t="shared" si="1"/>
        <v>41820</v>
      </c>
      <c r="I47">
        <f>COUNTIFS($A$1:A47,"&gt;="&amp;DATE(YEAR(A47),MONTH(A47),1),$A$1:A47,"&lt;="&amp;DATE(YEAR(A47),MONTH(A47)+1,1)-1,$C$1:C47,"=метро")</f>
        <v>11</v>
      </c>
      <c r="J47">
        <f>COUNTIFS($A$1:A47,"&gt;="&amp;DATE(YEAR(A47),MONTH(A47),1),$A$1:A47,"&lt;="&amp;DATE(YEAR(A47),MONTH(A47)+1,1)-1,$C$1:C47,"&lt;&gt;метро",$C$1:C47,"&lt;&gt;")</f>
        <v>4</v>
      </c>
      <c r="K47">
        <f t="shared" si="4"/>
        <v>25.5</v>
      </c>
      <c r="L47">
        <f t="shared" si="3"/>
        <v>24</v>
      </c>
    </row>
    <row r="48" spans="1:12" x14ac:dyDescent="0.25">
      <c r="A48" s="2">
        <v>41800</v>
      </c>
      <c r="C48" t="s">
        <v>9</v>
      </c>
      <c r="D48">
        <f t="shared" si="6"/>
        <v>25.5</v>
      </c>
      <c r="E48">
        <f t="shared" si="7"/>
        <v>865</v>
      </c>
      <c r="G48" s="2">
        <f t="shared" si="8"/>
        <v>41791</v>
      </c>
      <c r="H48" s="2">
        <f t="shared" si="1"/>
        <v>41820</v>
      </c>
      <c r="I48">
        <f>COUNTIFS($A$1:A48,"&gt;="&amp;DATE(YEAR(A48),MONTH(A48),1),$A$1:A48,"&lt;="&amp;DATE(YEAR(A48),MONTH(A48)+1,1)-1,$C$1:C48,"=метро")</f>
        <v>12</v>
      </c>
      <c r="J48">
        <f>COUNTIFS($A$1:A48,"&gt;="&amp;DATE(YEAR(A48),MONTH(A48),1),$A$1:A48,"&lt;="&amp;DATE(YEAR(A48),MONTH(A48)+1,1)-1,$C$1:C48,"&lt;&gt;метро",$C$1:C48,"&lt;&gt;")</f>
        <v>4</v>
      </c>
      <c r="K48">
        <f t="shared" si="4"/>
        <v>25.5</v>
      </c>
      <c r="L48">
        <f t="shared" si="3"/>
        <v>24</v>
      </c>
    </row>
    <row r="49" spans="1:12" x14ac:dyDescent="0.25">
      <c r="A49" s="2">
        <v>41800</v>
      </c>
      <c r="C49" t="s">
        <v>9</v>
      </c>
      <c r="D49">
        <f t="shared" si="6"/>
        <v>25.5</v>
      </c>
      <c r="E49">
        <f t="shared" si="7"/>
        <v>839.5</v>
      </c>
      <c r="G49" s="2">
        <f t="shared" si="8"/>
        <v>41791</v>
      </c>
      <c r="H49" s="2">
        <f t="shared" si="1"/>
        <v>41820</v>
      </c>
      <c r="I49">
        <f>COUNTIFS($A$1:A49,"&gt;="&amp;DATE(YEAR(A49),MONTH(A49),1),$A$1:A49,"&lt;="&amp;DATE(YEAR(A49),MONTH(A49)+1,1)-1,$C$1:C49,"=метро")</f>
        <v>13</v>
      </c>
      <c r="J49">
        <f>COUNTIFS($A$1:A49,"&gt;="&amp;DATE(YEAR(A49),MONTH(A49),1),$A$1:A49,"&lt;="&amp;DATE(YEAR(A49),MONTH(A49)+1,1)-1,$C$1:C49,"&lt;&gt;метро",$C$1:C49,"&lt;&gt;")</f>
        <v>4</v>
      </c>
      <c r="K49">
        <f t="shared" si="4"/>
        <v>25.5</v>
      </c>
      <c r="L49">
        <f t="shared" si="3"/>
        <v>24</v>
      </c>
    </row>
    <row r="50" spans="1:12" x14ac:dyDescent="0.25">
      <c r="A50" s="2">
        <v>41801</v>
      </c>
      <c r="C50" t="s">
        <v>13</v>
      </c>
      <c r="D50">
        <f t="shared" si="6"/>
        <v>24</v>
      </c>
      <c r="E50">
        <f t="shared" si="7"/>
        <v>815.5</v>
      </c>
      <c r="G50" s="2">
        <f t="shared" si="8"/>
        <v>41791</v>
      </c>
      <c r="H50" s="2">
        <f t="shared" si="1"/>
        <v>41820</v>
      </c>
      <c r="I50">
        <f>COUNTIFS($A$1:A50,"&gt;="&amp;DATE(YEAR(A50),MONTH(A50),1),$A$1:A50,"&lt;="&amp;DATE(YEAR(A50),MONTH(A50)+1,1)-1,$C$1:C50,"=метро")</f>
        <v>13</v>
      </c>
      <c r="J50">
        <f>COUNTIFS($A$1:A50,"&gt;="&amp;DATE(YEAR(A50),MONTH(A50),1),$A$1:A50,"&lt;="&amp;DATE(YEAR(A50),MONTH(A50)+1,1)-1,$C$1:C50,"&lt;&gt;метро",$C$1:C50,"&lt;&gt;")</f>
        <v>5</v>
      </c>
      <c r="K50">
        <f t="shared" si="4"/>
        <v>25.5</v>
      </c>
      <c r="L50">
        <f t="shared" si="3"/>
        <v>24</v>
      </c>
    </row>
    <row r="51" spans="1:12" x14ac:dyDescent="0.25">
      <c r="A51" s="2">
        <v>41801</v>
      </c>
      <c r="C51" t="s">
        <v>9</v>
      </c>
      <c r="D51">
        <f t="shared" si="6"/>
        <v>25.5</v>
      </c>
      <c r="E51">
        <f t="shared" si="7"/>
        <v>790</v>
      </c>
      <c r="G51" s="2">
        <f t="shared" si="8"/>
        <v>41791</v>
      </c>
      <c r="H51" s="2">
        <f t="shared" si="1"/>
        <v>41820</v>
      </c>
      <c r="I51">
        <f>COUNTIFS($A$1:A51,"&gt;="&amp;DATE(YEAR(A51),MONTH(A51),1),$A$1:A51,"&lt;="&amp;DATE(YEAR(A51),MONTH(A51)+1,1)-1,$C$1:C51,"=метро")</f>
        <v>14</v>
      </c>
      <c r="J51">
        <f>COUNTIFS($A$1:A51,"&gt;="&amp;DATE(YEAR(A51),MONTH(A51),1),$A$1:A51,"&lt;="&amp;DATE(YEAR(A51),MONTH(A51)+1,1)-1,$C$1:C51,"&lt;&gt;метро",$C$1:C51,"&lt;&gt;")</f>
        <v>5</v>
      </c>
      <c r="K51">
        <f t="shared" si="4"/>
        <v>25.5</v>
      </c>
      <c r="L51">
        <f t="shared" si="3"/>
        <v>24</v>
      </c>
    </row>
    <row r="52" spans="1:12" x14ac:dyDescent="0.25">
      <c r="A52" s="2">
        <v>41801</v>
      </c>
      <c r="C52" t="s">
        <v>9</v>
      </c>
      <c r="D52">
        <f t="shared" si="6"/>
        <v>25.5</v>
      </c>
      <c r="E52">
        <f t="shared" si="7"/>
        <v>764.5</v>
      </c>
      <c r="G52" s="2">
        <f t="shared" si="8"/>
        <v>41791</v>
      </c>
      <c r="H52" s="2">
        <f t="shared" si="1"/>
        <v>41820</v>
      </c>
      <c r="I52">
        <f>COUNTIFS($A$1:A52,"&gt;="&amp;DATE(YEAR(A52),MONTH(A52),1),$A$1:A52,"&lt;="&amp;DATE(YEAR(A52),MONTH(A52)+1,1)-1,$C$1:C52,"=метро")</f>
        <v>15</v>
      </c>
      <c r="J52">
        <f>COUNTIFS($A$1:A52,"&gt;="&amp;DATE(YEAR(A52),MONTH(A52),1),$A$1:A52,"&lt;="&amp;DATE(YEAR(A52),MONTH(A52)+1,1)-1,$C$1:C52,"&lt;&gt;метро",$C$1:C52,"&lt;&gt;")</f>
        <v>5</v>
      </c>
      <c r="K52">
        <f t="shared" si="4"/>
        <v>25.5</v>
      </c>
      <c r="L52">
        <f t="shared" si="3"/>
        <v>24</v>
      </c>
    </row>
    <row r="53" spans="1:12" x14ac:dyDescent="0.25">
      <c r="A53" s="2">
        <v>41801</v>
      </c>
      <c r="C53" t="s">
        <v>13</v>
      </c>
      <c r="D53">
        <f t="shared" si="6"/>
        <v>24</v>
      </c>
      <c r="E53">
        <f t="shared" si="7"/>
        <v>740.5</v>
      </c>
      <c r="G53" s="2">
        <f t="shared" si="8"/>
        <v>41791</v>
      </c>
      <c r="H53" s="2">
        <f t="shared" si="1"/>
        <v>41820</v>
      </c>
      <c r="I53">
        <f>COUNTIFS($A$1:A53,"&gt;="&amp;DATE(YEAR(A53),MONTH(A53),1),$A$1:A53,"&lt;="&amp;DATE(YEAR(A53),MONTH(A53)+1,1)-1,$C$1:C53,"=метро")</f>
        <v>15</v>
      </c>
      <c r="J53">
        <f>COUNTIFS($A$1:A53,"&gt;="&amp;DATE(YEAR(A53),MONTH(A53),1),$A$1:A53,"&lt;="&amp;DATE(YEAR(A53),MONTH(A53)+1,1)-1,$C$1:C53,"&lt;&gt;метро",$C$1:C53,"&lt;&gt;")</f>
        <v>6</v>
      </c>
      <c r="K53">
        <f t="shared" si="4"/>
        <v>25.5</v>
      </c>
      <c r="L53">
        <f t="shared" si="3"/>
        <v>24</v>
      </c>
    </row>
    <row r="54" spans="1:12" x14ac:dyDescent="0.25">
      <c r="A54" s="2">
        <v>41806</v>
      </c>
      <c r="C54" t="s">
        <v>9</v>
      </c>
      <c r="D54">
        <f t="shared" si="6"/>
        <v>25.5</v>
      </c>
      <c r="E54">
        <f t="shared" si="7"/>
        <v>715</v>
      </c>
      <c r="G54" s="2">
        <f t="shared" si="8"/>
        <v>41791</v>
      </c>
      <c r="H54" s="2">
        <f t="shared" si="1"/>
        <v>41820</v>
      </c>
      <c r="I54">
        <f>COUNTIFS($A$1:A54,"&gt;="&amp;DATE(YEAR(A54),MONTH(A54),1),$A$1:A54,"&lt;="&amp;DATE(YEAR(A54),MONTH(A54)+1,1)-1,$C$1:C54,"=метро")</f>
        <v>16</v>
      </c>
      <c r="J54">
        <f>COUNTIFS($A$1:A54,"&gt;="&amp;DATE(YEAR(A54),MONTH(A54),1),$A$1:A54,"&lt;="&amp;DATE(YEAR(A54),MONTH(A54)+1,1)-1,$C$1:C54,"&lt;&gt;метро",$C$1:C54,"&lt;&gt;")</f>
        <v>6</v>
      </c>
      <c r="K54">
        <f t="shared" si="4"/>
        <v>25.5</v>
      </c>
      <c r="L54">
        <f t="shared" si="3"/>
        <v>24</v>
      </c>
    </row>
    <row r="55" spans="1:12" x14ac:dyDescent="0.25">
      <c r="A55" s="2">
        <v>41806</v>
      </c>
      <c r="C55" t="s">
        <v>9</v>
      </c>
      <c r="D55">
        <f t="shared" si="6"/>
        <v>25.5</v>
      </c>
      <c r="E55">
        <f t="shared" si="7"/>
        <v>689.5</v>
      </c>
      <c r="G55" s="2">
        <f t="shared" si="8"/>
        <v>41791</v>
      </c>
      <c r="H55" s="2">
        <f t="shared" si="1"/>
        <v>41820</v>
      </c>
      <c r="I55">
        <f>COUNTIFS($A$1:A55,"&gt;="&amp;DATE(YEAR(A55),MONTH(A55),1),$A$1:A55,"&lt;="&amp;DATE(YEAR(A55),MONTH(A55)+1,1)-1,$C$1:C55,"=метро")</f>
        <v>17</v>
      </c>
      <c r="J55">
        <f>COUNTIFS($A$1:A55,"&gt;="&amp;DATE(YEAR(A55),MONTH(A55),1),$A$1:A55,"&lt;="&amp;DATE(YEAR(A55),MONTH(A55)+1,1)-1,$C$1:C55,"&lt;&gt;метро",$C$1:C55,"&lt;&gt;")</f>
        <v>6</v>
      </c>
      <c r="K55">
        <f t="shared" si="4"/>
        <v>25.5</v>
      </c>
      <c r="L55">
        <f t="shared" si="3"/>
        <v>24</v>
      </c>
    </row>
    <row r="56" spans="1:12" x14ac:dyDescent="0.25">
      <c r="A56" s="2">
        <v>41807</v>
      </c>
      <c r="C56" t="s">
        <v>9</v>
      </c>
      <c r="D56">
        <f t="shared" si="6"/>
        <v>25.5</v>
      </c>
      <c r="E56">
        <f t="shared" si="7"/>
        <v>664</v>
      </c>
      <c r="G56" s="2">
        <f t="shared" si="8"/>
        <v>41791</v>
      </c>
      <c r="H56" s="2">
        <f t="shared" si="1"/>
        <v>41820</v>
      </c>
      <c r="I56">
        <f>COUNTIFS($A$1:A56,"&gt;="&amp;DATE(YEAR(A56),MONTH(A56),1),$A$1:A56,"&lt;="&amp;DATE(YEAR(A56),MONTH(A56)+1,1)-1,$C$1:C56,"=метро")</f>
        <v>18</v>
      </c>
      <c r="J56">
        <f>COUNTIFS($A$1:A56,"&gt;="&amp;DATE(YEAR(A56),MONTH(A56),1),$A$1:A56,"&lt;="&amp;DATE(YEAR(A56),MONTH(A56)+1,1)-1,$C$1:C56,"&lt;&gt;метро",$C$1:C56,"&lt;&gt;")</f>
        <v>6</v>
      </c>
      <c r="K56">
        <f t="shared" si="4"/>
        <v>25.5</v>
      </c>
      <c r="L56">
        <f t="shared" si="3"/>
        <v>24</v>
      </c>
    </row>
    <row r="57" spans="1:12" x14ac:dyDescent="0.25">
      <c r="A57" s="2">
        <v>41807</v>
      </c>
      <c r="C57" t="s">
        <v>9</v>
      </c>
      <c r="D57">
        <f t="shared" si="6"/>
        <v>25.5</v>
      </c>
      <c r="E57">
        <f t="shared" si="7"/>
        <v>638.5</v>
      </c>
      <c r="G57" s="2">
        <f t="shared" si="8"/>
        <v>41791</v>
      </c>
      <c r="H57" s="2">
        <f t="shared" si="1"/>
        <v>41820</v>
      </c>
      <c r="I57">
        <f>COUNTIFS($A$1:A57,"&gt;="&amp;DATE(YEAR(A57),MONTH(A57),1),$A$1:A57,"&lt;="&amp;DATE(YEAR(A57),MONTH(A57)+1,1)-1,$C$1:C57,"=метро")</f>
        <v>19</v>
      </c>
      <c r="J57">
        <f>COUNTIFS($A$1:A57,"&gt;="&amp;DATE(YEAR(A57),MONTH(A57),1),$A$1:A57,"&lt;="&amp;DATE(YEAR(A57),MONTH(A57)+1,1)-1,$C$1:C57,"&lt;&gt;метро",$C$1:C57,"&lt;&gt;")</f>
        <v>6</v>
      </c>
      <c r="K57">
        <f t="shared" si="4"/>
        <v>25.5</v>
      </c>
      <c r="L57">
        <f t="shared" si="3"/>
        <v>24</v>
      </c>
    </row>
    <row r="58" spans="1:12" x14ac:dyDescent="0.25">
      <c r="A58" s="2">
        <v>41808</v>
      </c>
      <c r="C58" t="s">
        <v>9</v>
      </c>
      <c r="D58">
        <f t="shared" si="6"/>
        <v>25.5</v>
      </c>
      <c r="E58">
        <f t="shared" si="7"/>
        <v>613</v>
      </c>
      <c r="G58" s="2">
        <f t="shared" si="8"/>
        <v>41791</v>
      </c>
      <c r="H58" s="2">
        <f t="shared" si="1"/>
        <v>41820</v>
      </c>
      <c r="I58">
        <f>COUNTIFS($A$1:A58,"&gt;="&amp;DATE(YEAR(A58),MONTH(A58),1),$A$1:A58,"&lt;="&amp;DATE(YEAR(A58),MONTH(A58)+1,1)-1,$C$1:C58,"=метро")</f>
        <v>20</v>
      </c>
      <c r="J58">
        <f>COUNTIFS($A$1:A58,"&gt;="&amp;DATE(YEAR(A58),MONTH(A58),1),$A$1:A58,"&lt;="&amp;DATE(YEAR(A58),MONTH(A58)+1,1)-1,$C$1:C58,"&lt;&gt;метро",$C$1:C58,"&lt;&gt;")</f>
        <v>6</v>
      </c>
      <c r="K58">
        <f t="shared" si="4"/>
        <v>25.5</v>
      </c>
      <c r="L58">
        <f t="shared" si="3"/>
        <v>24</v>
      </c>
    </row>
    <row r="59" spans="1:12" x14ac:dyDescent="0.25">
      <c r="A59" s="2">
        <v>41808</v>
      </c>
      <c r="C59" t="s">
        <v>9</v>
      </c>
      <c r="D59">
        <f t="shared" si="6"/>
        <v>23</v>
      </c>
      <c r="E59">
        <f t="shared" si="7"/>
        <v>590</v>
      </c>
      <c r="G59" s="2">
        <f t="shared" si="8"/>
        <v>41791</v>
      </c>
      <c r="H59" s="2">
        <f t="shared" si="1"/>
        <v>41820</v>
      </c>
      <c r="I59">
        <f>COUNTIFS($A$1:A59,"&gt;="&amp;DATE(YEAR(A59),MONTH(A59),1),$A$1:A59,"&lt;="&amp;DATE(YEAR(A59),MONTH(A59)+1,1)-1,$C$1:C59,"=метро")</f>
        <v>21</v>
      </c>
      <c r="J59">
        <f>COUNTIFS($A$1:A59,"&gt;="&amp;DATE(YEAR(A59),MONTH(A59),1),$A$1:A59,"&lt;="&amp;DATE(YEAR(A59),MONTH(A59)+1,1)-1,$C$1:C59,"&lt;&gt;метро",$C$1:C59,"&lt;&gt;")</f>
        <v>6</v>
      </c>
      <c r="K59">
        <f t="shared" si="4"/>
        <v>23</v>
      </c>
      <c r="L59">
        <f t="shared" si="3"/>
        <v>24</v>
      </c>
    </row>
    <row r="60" spans="1:12" x14ac:dyDescent="0.25">
      <c r="A60" s="2">
        <v>41809</v>
      </c>
      <c r="C60" t="s">
        <v>13</v>
      </c>
      <c r="D60">
        <f t="shared" si="6"/>
        <v>24</v>
      </c>
      <c r="E60">
        <f t="shared" si="7"/>
        <v>566</v>
      </c>
      <c r="G60" s="2">
        <f t="shared" si="8"/>
        <v>41791</v>
      </c>
      <c r="H60" s="2">
        <f t="shared" si="1"/>
        <v>41820</v>
      </c>
      <c r="I60">
        <f>COUNTIFS($A$1:A60,"&gt;="&amp;DATE(YEAR(A60),MONTH(A60),1),$A$1:A60,"&lt;="&amp;DATE(YEAR(A60),MONTH(A60)+1,1)-1,$C$1:C60,"=метро")</f>
        <v>21</v>
      </c>
      <c r="J60">
        <f>COUNTIFS($A$1:A60,"&gt;="&amp;DATE(YEAR(A60),MONTH(A60),1),$A$1:A60,"&lt;="&amp;DATE(YEAR(A60),MONTH(A60)+1,1)-1,$C$1:C60,"&lt;&gt;метро",$C$1:C60,"&lt;&gt;")</f>
        <v>7</v>
      </c>
      <c r="K60">
        <f t="shared" si="4"/>
        <v>23</v>
      </c>
      <c r="L60">
        <f t="shared" si="3"/>
        <v>24</v>
      </c>
    </row>
    <row r="61" spans="1:12" x14ac:dyDescent="0.25">
      <c r="A61" s="2">
        <v>41809</v>
      </c>
      <c r="C61" t="s">
        <v>9</v>
      </c>
      <c r="D61">
        <f t="shared" si="6"/>
        <v>23</v>
      </c>
      <c r="E61">
        <f t="shared" si="7"/>
        <v>543</v>
      </c>
      <c r="G61" s="2">
        <f t="shared" si="8"/>
        <v>41791</v>
      </c>
      <c r="H61" s="2">
        <f t="shared" si="1"/>
        <v>41820</v>
      </c>
      <c r="I61">
        <f>COUNTIFS($A$1:A61,"&gt;="&amp;DATE(YEAR(A61),MONTH(A61),1),$A$1:A61,"&lt;="&amp;DATE(YEAR(A61),MONTH(A61)+1,1)-1,$C$1:C61,"=метро")</f>
        <v>22</v>
      </c>
      <c r="J61">
        <f>COUNTIFS($A$1:A61,"&gt;="&amp;DATE(YEAR(A61),MONTH(A61),1),$A$1:A61,"&lt;="&amp;DATE(YEAR(A61),MONTH(A61)+1,1)-1,$C$1:C61,"&lt;&gt;метро",$C$1:C61,"&lt;&gt;")</f>
        <v>7</v>
      </c>
      <c r="K61">
        <f t="shared" si="4"/>
        <v>23</v>
      </c>
      <c r="L61">
        <f t="shared" si="3"/>
        <v>24</v>
      </c>
    </row>
    <row r="62" spans="1:12" x14ac:dyDescent="0.25">
      <c r="A62" s="2">
        <v>41809</v>
      </c>
      <c r="C62" t="s">
        <v>9</v>
      </c>
      <c r="D62">
        <f t="shared" si="6"/>
        <v>23</v>
      </c>
      <c r="E62">
        <f t="shared" si="7"/>
        <v>520</v>
      </c>
      <c r="G62" s="2">
        <f t="shared" si="8"/>
        <v>41791</v>
      </c>
      <c r="H62" s="2">
        <f t="shared" si="1"/>
        <v>41820</v>
      </c>
      <c r="I62">
        <f>COUNTIFS($A$1:A62,"&gt;="&amp;DATE(YEAR(A62),MONTH(A62),1),$A$1:A62,"&lt;="&amp;DATE(YEAR(A62),MONTH(A62)+1,1)-1,$C$1:C62,"=метро")</f>
        <v>23</v>
      </c>
      <c r="J62">
        <f>COUNTIFS($A$1:A62,"&gt;="&amp;DATE(YEAR(A62),MONTH(A62),1),$A$1:A62,"&lt;="&amp;DATE(YEAR(A62),MONTH(A62)+1,1)-1,$C$1:C62,"&lt;&gt;метро",$C$1:C62,"&lt;&gt;")</f>
        <v>7</v>
      </c>
      <c r="K62">
        <f t="shared" si="4"/>
        <v>23</v>
      </c>
      <c r="L62">
        <f t="shared" si="3"/>
        <v>24</v>
      </c>
    </row>
    <row r="63" spans="1:12" x14ac:dyDescent="0.25">
      <c r="A63" s="2">
        <v>41810</v>
      </c>
      <c r="C63" t="s">
        <v>13</v>
      </c>
      <c r="D63">
        <f t="shared" si="6"/>
        <v>24</v>
      </c>
      <c r="E63">
        <f t="shared" si="7"/>
        <v>496</v>
      </c>
      <c r="G63" s="2">
        <f t="shared" si="8"/>
        <v>41791</v>
      </c>
      <c r="H63" s="2">
        <f t="shared" si="1"/>
        <v>41820</v>
      </c>
      <c r="I63">
        <f>COUNTIFS($A$1:A63,"&gt;="&amp;DATE(YEAR(A63),MONTH(A63),1),$A$1:A63,"&lt;="&amp;DATE(YEAR(A63),MONTH(A63)+1,1)-1,$C$1:C63,"=метро")</f>
        <v>23</v>
      </c>
      <c r="J63">
        <f>COUNTIFS($A$1:A63,"&gt;="&amp;DATE(YEAR(A63),MONTH(A63),1),$A$1:A63,"&lt;="&amp;DATE(YEAR(A63),MONTH(A63)+1,1)-1,$C$1:C63,"&lt;&gt;метро",$C$1:C63,"&lt;&gt;")</f>
        <v>8</v>
      </c>
      <c r="K63">
        <f t="shared" si="4"/>
        <v>23</v>
      </c>
      <c r="L63">
        <f t="shared" si="3"/>
        <v>24</v>
      </c>
    </row>
    <row r="64" spans="1:12" x14ac:dyDescent="0.25">
      <c r="A64" s="2">
        <v>41810</v>
      </c>
      <c r="C64" t="s">
        <v>9</v>
      </c>
      <c r="D64">
        <f t="shared" si="6"/>
        <v>23</v>
      </c>
      <c r="E64">
        <f t="shared" si="7"/>
        <v>473</v>
      </c>
      <c r="G64" s="2">
        <f t="shared" si="8"/>
        <v>41791</v>
      </c>
      <c r="H64" s="2">
        <f t="shared" si="1"/>
        <v>41820</v>
      </c>
      <c r="I64">
        <f>COUNTIFS($A$1:A64,"&gt;="&amp;DATE(YEAR(A64),MONTH(A64),1),$A$1:A64,"&lt;="&amp;DATE(YEAR(A64),MONTH(A64)+1,1)-1,$C$1:C64,"=метро")</f>
        <v>24</v>
      </c>
      <c r="J64">
        <f>COUNTIFS($A$1:A64,"&gt;="&amp;DATE(YEAR(A64),MONTH(A64),1),$A$1:A64,"&lt;="&amp;DATE(YEAR(A64),MONTH(A64)+1,1)-1,$C$1:C64,"&lt;&gt;метро",$C$1:C64,"&lt;&gt;")</f>
        <v>8</v>
      </c>
      <c r="K64">
        <f t="shared" si="4"/>
        <v>23</v>
      </c>
      <c r="L64">
        <f t="shared" si="3"/>
        <v>24</v>
      </c>
    </row>
    <row r="65" spans="1:12" x14ac:dyDescent="0.25">
      <c r="A65" s="2">
        <v>41810</v>
      </c>
      <c r="C65" t="s">
        <v>9</v>
      </c>
      <c r="D65">
        <f t="shared" si="6"/>
        <v>23</v>
      </c>
      <c r="E65">
        <f t="shared" si="7"/>
        <v>450</v>
      </c>
      <c r="G65" s="2">
        <f t="shared" si="8"/>
        <v>41791</v>
      </c>
      <c r="H65" s="2">
        <f t="shared" si="1"/>
        <v>41820</v>
      </c>
      <c r="I65">
        <f>COUNTIFS($A$1:A65,"&gt;="&amp;DATE(YEAR(A65),MONTH(A65),1),$A$1:A65,"&lt;="&amp;DATE(YEAR(A65),MONTH(A65)+1,1)-1,$C$1:C65,"=метро")</f>
        <v>25</v>
      </c>
      <c r="J65">
        <f>COUNTIFS($A$1:A65,"&gt;="&amp;DATE(YEAR(A65),MONTH(A65),1),$A$1:A65,"&lt;="&amp;DATE(YEAR(A65),MONTH(A65)+1,1)-1,$C$1:C65,"&lt;&gt;метро",$C$1:C65,"&lt;&gt;")</f>
        <v>8</v>
      </c>
      <c r="K65">
        <f t="shared" si="4"/>
        <v>23</v>
      </c>
      <c r="L65">
        <f t="shared" si="3"/>
        <v>24</v>
      </c>
    </row>
    <row r="66" spans="1:12" x14ac:dyDescent="0.25">
      <c r="A66" s="2">
        <v>41813</v>
      </c>
      <c r="C66" t="s">
        <v>9</v>
      </c>
      <c r="D66">
        <f t="shared" si="6"/>
        <v>23</v>
      </c>
      <c r="E66">
        <f t="shared" si="7"/>
        <v>427</v>
      </c>
      <c r="G66" s="2">
        <f t="shared" si="8"/>
        <v>41791</v>
      </c>
      <c r="H66" s="2">
        <f t="shared" ref="H66:H129" si="9">DATE(YEAR(A66),MONTH(A66)+1,1)-1</f>
        <v>41820</v>
      </c>
      <c r="I66">
        <f>COUNTIFS($A$1:A66,"&gt;="&amp;DATE(YEAR(A66),MONTH(A66),1),$A$1:A66,"&lt;="&amp;DATE(YEAR(A66),MONTH(A66)+1,1)-1,$C$1:C66,"=метро")</f>
        <v>26</v>
      </c>
      <c r="J66">
        <f>COUNTIFS($A$1:A66,"&gt;="&amp;DATE(YEAR(A66),MONTH(A66),1),$A$1:A66,"&lt;="&amp;DATE(YEAR(A66),MONTH(A66)+1,1)-1,$C$1:C66,"&lt;&gt;метро",$C$1:C66,"&lt;&gt;")</f>
        <v>8</v>
      </c>
      <c r="K66">
        <f t="shared" si="4"/>
        <v>23</v>
      </c>
      <c r="L66">
        <f t="shared" si="3"/>
        <v>24</v>
      </c>
    </row>
    <row r="67" spans="1:12" x14ac:dyDescent="0.25">
      <c r="A67" s="2">
        <v>41813</v>
      </c>
      <c r="C67" t="s">
        <v>9</v>
      </c>
      <c r="D67">
        <f t="shared" si="6"/>
        <v>23</v>
      </c>
      <c r="E67">
        <f t="shared" si="7"/>
        <v>404</v>
      </c>
      <c r="G67" s="2">
        <f t="shared" si="8"/>
        <v>41791</v>
      </c>
      <c r="H67" s="2">
        <f t="shared" si="9"/>
        <v>41820</v>
      </c>
      <c r="I67">
        <f>COUNTIFS($A$1:A67,"&gt;="&amp;DATE(YEAR(A67),MONTH(A67),1),$A$1:A67,"&lt;="&amp;DATE(YEAR(A67),MONTH(A67)+1,1)-1,$C$1:C67,"=метро")</f>
        <v>27</v>
      </c>
      <c r="J67">
        <f>COUNTIFS($A$1:A67,"&gt;="&amp;DATE(YEAR(A67),MONTH(A67),1),$A$1:A67,"&lt;="&amp;DATE(YEAR(A67),MONTH(A67)+1,1)-1,$C$1:C67,"&lt;&gt;метро",$C$1:C67,"&lt;&gt;")</f>
        <v>8</v>
      </c>
      <c r="K67">
        <f t="shared" si="4"/>
        <v>23</v>
      </c>
      <c r="L67">
        <f t="shared" ref="L67:L130" si="10">VLOOKUP(J67,$N$13:$O$16,2,TRUE)</f>
        <v>24</v>
      </c>
    </row>
    <row r="68" spans="1:12" x14ac:dyDescent="0.25">
      <c r="A68" s="2">
        <v>41813</v>
      </c>
      <c r="C68" t="s">
        <v>9</v>
      </c>
      <c r="D68">
        <f t="shared" si="6"/>
        <v>23</v>
      </c>
      <c r="E68">
        <f t="shared" si="7"/>
        <v>381</v>
      </c>
      <c r="G68" s="2">
        <f t="shared" si="8"/>
        <v>41791</v>
      </c>
      <c r="H68" s="2">
        <f t="shared" si="9"/>
        <v>41820</v>
      </c>
      <c r="I68">
        <f>COUNTIFS($A$1:A68,"&gt;="&amp;DATE(YEAR(A68),MONTH(A68),1),$A$1:A68,"&lt;="&amp;DATE(YEAR(A68),MONTH(A68)+1,1)-1,$C$1:C68,"=метро")</f>
        <v>28</v>
      </c>
      <c r="J68">
        <f>COUNTIFS($A$1:A68,"&gt;="&amp;DATE(YEAR(A68),MONTH(A68),1),$A$1:A68,"&lt;="&amp;DATE(YEAR(A68),MONTH(A68)+1,1)-1,$C$1:C68,"&lt;&gt;метро",$C$1:C68,"&lt;&gt;")</f>
        <v>8</v>
      </c>
      <c r="K68">
        <f t="shared" ref="K68:K131" si="11">VLOOKUP(I68,$N$4:$O$8,2,TRUE)</f>
        <v>23</v>
      </c>
      <c r="L68">
        <f t="shared" si="10"/>
        <v>24</v>
      </c>
    </row>
    <row r="69" spans="1:12" x14ac:dyDescent="0.25">
      <c r="A69" s="2">
        <v>41814</v>
      </c>
      <c r="C69" t="s">
        <v>9</v>
      </c>
      <c r="D69">
        <f t="shared" si="6"/>
        <v>23</v>
      </c>
      <c r="E69">
        <f t="shared" si="7"/>
        <v>358</v>
      </c>
      <c r="G69" s="2">
        <f t="shared" si="8"/>
        <v>41791</v>
      </c>
      <c r="H69" s="2">
        <f t="shared" si="9"/>
        <v>41820</v>
      </c>
      <c r="I69">
        <f>COUNTIFS($A$1:A69,"&gt;="&amp;DATE(YEAR(A69),MONTH(A69),1),$A$1:A69,"&lt;="&amp;DATE(YEAR(A69),MONTH(A69)+1,1)-1,$C$1:C69,"=метро")</f>
        <v>29</v>
      </c>
      <c r="J69">
        <f>COUNTIFS($A$1:A69,"&gt;="&amp;DATE(YEAR(A69),MONTH(A69),1),$A$1:A69,"&lt;="&amp;DATE(YEAR(A69),MONTH(A69)+1,1)-1,$C$1:C69,"&lt;&gt;метро",$C$1:C69,"&lt;&gt;")</f>
        <v>8</v>
      </c>
      <c r="K69">
        <f t="shared" si="11"/>
        <v>23</v>
      </c>
      <c r="L69">
        <f t="shared" si="10"/>
        <v>24</v>
      </c>
    </row>
    <row r="70" spans="1:12" x14ac:dyDescent="0.25">
      <c r="A70" s="2">
        <v>41814</v>
      </c>
      <c r="C70" t="s">
        <v>9</v>
      </c>
      <c r="D70">
        <f t="shared" si="6"/>
        <v>23</v>
      </c>
      <c r="E70">
        <f t="shared" si="7"/>
        <v>335</v>
      </c>
      <c r="G70" s="2">
        <f t="shared" si="8"/>
        <v>41791</v>
      </c>
      <c r="H70" s="2">
        <f t="shared" si="9"/>
        <v>41820</v>
      </c>
      <c r="I70">
        <f>COUNTIFS($A$1:A70,"&gt;="&amp;DATE(YEAR(A70),MONTH(A70),1),$A$1:A70,"&lt;="&amp;DATE(YEAR(A70),MONTH(A70)+1,1)-1,$C$1:C70,"=метро")</f>
        <v>30</v>
      </c>
      <c r="J70">
        <f>COUNTIFS($A$1:A70,"&gt;="&amp;DATE(YEAR(A70),MONTH(A70),1),$A$1:A70,"&lt;="&amp;DATE(YEAR(A70),MONTH(A70)+1,1)-1,$C$1:C70,"&lt;&gt;метро",$C$1:C70,"&lt;&gt;")</f>
        <v>8</v>
      </c>
      <c r="K70">
        <f t="shared" si="11"/>
        <v>23</v>
      </c>
      <c r="L70">
        <f t="shared" si="10"/>
        <v>24</v>
      </c>
    </row>
    <row r="71" spans="1:12" x14ac:dyDescent="0.25">
      <c r="A71" s="2">
        <v>41815</v>
      </c>
      <c r="C71" t="s">
        <v>9</v>
      </c>
      <c r="D71">
        <f t="shared" si="6"/>
        <v>21.5</v>
      </c>
      <c r="E71">
        <f t="shared" si="7"/>
        <v>313.5</v>
      </c>
      <c r="G71" s="2">
        <f t="shared" si="8"/>
        <v>41791</v>
      </c>
      <c r="H71" s="2">
        <f t="shared" si="9"/>
        <v>41820</v>
      </c>
      <c r="I71">
        <f>COUNTIFS($A$1:A71,"&gt;="&amp;DATE(YEAR(A71),MONTH(A71),1),$A$1:A71,"&lt;="&amp;DATE(YEAR(A71),MONTH(A71)+1,1)-1,$C$1:C71,"=метро")</f>
        <v>31</v>
      </c>
      <c r="J71">
        <f>COUNTIFS($A$1:A71,"&gt;="&amp;DATE(YEAR(A71),MONTH(A71),1),$A$1:A71,"&lt;="&amp;DATE(YEAR(A71),MONTH(A71)+1,1)-1,$C$1:C71,"&lt;&gt;метро",$C$1:C71,"&lt;&gt;")</f>
        <v>8</v>
      </c>
      <c r="K71">
        <f t="shared" si="11"/>
        <v>21.5</v>
      </c>
      <c r="L71">
        <f t="shared" si="10"/>
        <v>24</v>
      </c>
    </row>
    <row r="72" spans="1:12" x14ac:dyDescent="0.25">
      <c r="A72" s="2">
        <v>41815</v>
      </c>
      <c r="C72" t="s">
        <v>9</v>
      </c>
      <c r="D72">
        <f t="shared" si="6"/>
        <v>21.5</v>
      </c>
      <c r="E72">
        <f t="shared" si="7"/>
        <v>292</v>
      </c>
      <c r="G72" s="2">
        <f t="shared" si="8"/>
        <v>41791</v>
      </c>
      <c r="H72" s="2">
        <f t="shared" si="9"/>
        <v>41820</v>
      </c>
      <c r="I72">
        <f>COUNTIFS($A$1:A72,"&gt;="&amp;DATE(YEAR(A72),MONTH(A72),1),$A$1:A72,"&lt;="&amp;DATE(YEAR(A72),MONTH(A72)+1,1)-1,$C$1:C72,"=метро")</f>
        <v>32</v>
      </c>
      <c r="J72">
        <f>COUNTIFS($A$1:A72,"&gt;="&amp;DATE(YEAR(A72),MONTH(A72),1),$A$1:A72,"&lt;="&amp;DATE(YEAR(A72),MONTH(A72)+1,1)-1,$C$1:C72,"&lt;&gt;метро",$C$1:C72,"&lt;&gt;")</f>
        <v>8</v>
      </c>
      <c r="K72">
        <f t="shared" si="11"/>
        <v>21.5</v>
      </c>
      <c r="L72">
        <f t="shared" si="10"/>
        <v>24</v>
      </c>
    </row>
    <row r="73" spans="1:12" x14ac:dyDescent="0.25">
      <c r="A73" s="2">
        <v>41816</v>
      </c>
      <c r="C73" t="s">
        <v>9</v>
      </c>
      <c r="D73">
        <f t="shared" si="6"/>
        <v>21.5</v>
      </c>
      <c r="E73">
        <f t="shared" si="7"/>
        <v>270.5</v>
      </c>
      <c r="G73" s="2">
        <f t="shared" si="8"/>
        <v>41791</v>
      </c>
      <c r="H73" s="2">
        <f t="shared" si="9"/>
        <v>41820</v>
      </c>
      <c r="I73">
        <f>COUNTIFS($A$1:A73,"&gt;="&amp;DATE(YEAR(A73),MONTH(A73),1),$A$1:A73,"&lt;="&amp;DATE(YEAR(A73),MONTH(A73)+1,1)-1,$C$1:C73,"=метро")</f>
        <v>33</v>
      </c>
      <c r="J73">
        <f>COUNTIFS($A$1:A73,"&gt;="&amp;DATE(YEAR(A73),MONTH(A73),1),$A$1:A73,"&lt;="&amp;DATE(YEAR(A73),MONTH(A73)+1,1)-1,$C$1:C73,"&lt;&gt;метро",$C$1:C73,"&lt;&gt;")</f>
        <v>8</v>
      </c>
      <c r="K73">
        <f t="shared" si="11"/>
        <v>21.5</v>
      </c>
      <c r="L73">
        <f t="shared" si="10"/>
        <v>24</v>
      </c>
    </row>
    <row r="74" spans="1:12" x14ac:dyDescent="0.25">
      <c r="A74" s="2">
        <v>41816</v>
      </c>
      <c r="C74" t="s">
        <v>9</v>
      </c>
      <c r="D74">
        <f t="shared" si="6"/>
        <v>21.5</v>
      </c>
      <c r="E74">
        <f t="shared" si="7"/>
        <v>249</v>
      </c>
      <c r="G74" s="2">
        <f t="shared" si="8"/>
        <v>41791</v>
      </c>
      <c r="H74" s="2">
        <f t="shared" si="9"/>
        <v>41820</v>
      </c>
      <c r="I74">
        <f>COUNTIFS($A$1:A74,"&gt;="&amp;DATE(YEAR(A74),MONTH(A74),1),$A$1:A74,"&lt;="&amp;DATE(YEAR(A74),MONTH(A74)+1,1)-1,$C$1:C74,"=метро")</f>
        <v>34</v>
      </c>
      <c r="J74">
        <f>COUNTIFS($A$1:A74,"&gt;="&amp;DATE(YEAR(A74),MONTH(A74),1),$A$1:A74,"&lt;="&amp;DATE(YEAR(A74),MONTH(A74)+1,1)-1,$C$1:C74,"&lt;&gt;метро",$C$1:C74,"&lt;&gt;")</f>
        <v>8</v>
      </c>
      <c r="K74">
        <f t="shared" si="11"/>
        <v>21.5</v>
      </c>
      <c r="L74">
        <f t="shared" si="10"/>
        <v>24</v>
      </c>
    </row>
    <row r="75" spans="1:12" x14ac:dyDescent="0.25">
      <c r="A75" s="2">
        <v>41817</v>
      </c>
      <c r="C75" t="s">
        <v>13</v>
      </c>
      <c r="D75">
        <f t="shared" si="6"/>
        <v>24</v>
      </c>
      <c r="E75">
        <f t="shared" si="7"/>
        <v>225</v>
      </c>
      <c r="G75" s="2">
        <f t="shared" si="8"/>
        <v>41791</v>
      </c>
      <c r="H75" s="2">
        <f t="shared" si="9"/>
        <v>41820</v>
      </c>
      <c r="I75">
        <f>COUNTIFS($A$1:A75,"&gt;="&amp;DATE(YEAR(A75),MONTH(A75),1),$A$1:A75,"&lt;="&amp;DATE(YEAR(A75),MONTH(A75)+1,1)-1,$C$1:C75,"=метро")</f>
        <v>34</v>
      </c>
      <c r="J75">
        <f>COUNTIFS($A$1:A75,"&gt;="&amp;DATE(YEAR(A75),MONTH(A75),1),$A$1:A75,"&lt;="&amp;DATE(YEAR(A75),MONTH(A75)+1,1)-1,$C$1:C75,"&lt;&gt;метро",$C$1:C75,"&lt;&gt;")</f>
        <v>9</v>
      </c>
      <c r="K75">
        <f t="shared" si="11"/>
        <v>21.5</v>
      </c>
      <c r="L75">
        <f t="shared" si="10"/>
        <v>24</v>
      </c>
    </row>
    <row r="76" spans="1:12" x14ac:dyDescent="0.25">
      <c r="A76" s="2">
        <v>41817</v>
      </c>
      <c r="C76" t="s">
        <v>9</v>
      </c>
      <c r="D76">
        <f t="shared" si="6"/>
        <v>21.5</v>
      </c>
      <c r="E76">
        <f t="shared" si="7"/>
        <v>203.5</v>
      </c>
      <c r="G76" s="2">
        <f t="shared" si="8"/>
        <v>41791</v>
      </c>
      <c r="H76" s="2">
        <f t="shared" si="9"/>
        <v>41820</v>
      </c>
      <c r="I76">
        <f>COUNTIFS($A$1:A76,"&gt;="&amp;DATE(YEAR(A76),MONTH(A76),1),$A$1:A76,"&lt;="&amp;DATE(YEAR(A76),MONTH(A76)+1,1)-1,$C$1:C76,"=метро")</f>
        <v>35</v>
      </c>
      <c r="J76">
        <f>COUNTIFS($A$1:A76,"&gt;="&amp;DATE(YEAR(A76),MONTH(A76),1),$A$1:A76,"&lt;="&amp;DATE(YEAR(A76),MONTH(A76)+1,1)-1,$C$1:C76,"&lt;&gt;метро",$C$1:C76,"&lt;&gt;")</f>
        <v>9</v>
      </c>
      <c r="K76">
        <f t="shared" si="11"/>
        <v>21.5</v>
      </c>
      <c r="L76">
        <f t="shared" si="10"/>
        <v>24</v>
      </c>
    </row>
    <row r="77" spans="1:12" x14ac:dyDescent="0.25">
      <c r="A77" s="2">
        <v>41820</v>
      </c>
      <c r="C77" t="s">
        <v>13</v>
      </c>
      <c r="D77">
        <f t="shared" si="6"/>
        <v>24</v>
      </c>
      <c r="E77">
        <f t="shared" si="7"/>
        <v>179.5</v>
      </c>
      <c r="G77" s="2">
        <f t="shared" si="8"/>
        <v>41791</v>
      </c>
      <c r="H77" s="2">
        <f t="shared" si="9"/>
        <v>41820</v>
      </c>
      <c r="I77">
        <f>COUNTIFS($A$1:A77,"&gt;="&amp;DATE(YEAR(A77),MONTH(A77),1),$A$1:A77,"&lt;="&amp;DATE(YEAR(A77),MONTH(A77)+1,1)-1,$C$1:C77,"=метро")</f>
        <v>35</v>
      </c>
      <c r="J77">
        <f>COUNTIFS($A$1:A77,"&gt;="&amp;DATE(YEAR(A77),MONTH(A77),1),$A$1:A77,"&lt;="&amp;DATE(YEAR(A77),MONTH(A77)+1,1)-1,$C$1:C77,"&lt;&gt;метро",$C$1:C77,"&lt;&gt;")</f>
        <v>10</v>
      </c>
      <c r="K77">
        <f t="shared" si="11"/>
        <v>21.5</v>
      </c>
      <c r="L77">
        <f t="shared" si="10"/>
        <v>24</v>
      </c>
    </row>
    <row r="78" spans="1:12" x14ac:dyDescent="0.25">
      <c r="A78" s="2">
        <v>41820</v>
      </c>
      <c r="C78" t="s">
        <v>9</v>
      </c>
      <c r="D78">
        <f t="shared" si="6"/>
        <v>21.5</v>
      </c>
      <c r="E78">
        <f t="shared" si="7"/>
        <v>158</v>
      </c>
      <c r="G78" s="2">
        <f t="shared" si="8"/>
        <v>41791</v>
      </c>
      <c r="H78" s="2">
        <f t="shared" si="9"/>
        <v>41820</v>
      </c>
      <c r="I78">
        <f>COUNTIFS($A$1:A78,"&gt;="&amp;DATE(YEAR(A78),MONTH(A78),1),$A$1:A78,"&lt;="&amp;DATE(YEAR(A78),MONTH(A78)+1,1)-1,$C$1:C78,"=метро")</f>
        <v>36</v>
      </c>
      <c r="J78">
        <f>COUNTIFS($A$1:A78,"&gt;="&amp;DATE(YEAR(A78),MONTH(A78),1),$A$1:A78,"&lt;="&amp;DATE(YEAR(A78),MONTH(A78)+1,1)-1,$C$1:C78,"&lt;&gt;метро",$C$1:C78,"&lt;&gt;")</f>
        <v>10</v>
      </c>
      <c r="K78">
        <f t="shared" si="11"/>
        <v>21.5</v>
      </c>
      <c r="L78">
        <f t="shared" si="10"/>
        <v>24</v>
      </c>
    </row>
    <row r="79" spans="1:12" x14ac:dyDescent="0.25">
      <c r="A79" s="2">
        <v>41820</v>
      </c>
      <c r="B79">
        <v>1000</v>
      </c>
      <c r="D79">
        <f t="shared" si="6"/>
        <v>0</v>
      </c>
      <c r="E79">
        <f t="shared" si="7"/>
        <v>1158</v>
      </c>
      <c r="G79" s="2">
        <f t="shared" si="8"/>
        <v>41791</v>
      </c>
      <c r="H79" s="2">
        <f t="shared" si="9"/>
        <v>41820</v>
      </c>
      <c r="I79">
        <f>COUNTIFS($A$1:A79,"&gt;="&amp;DATE(YEAR(A79),MONTH(A79),1),$A$1:A79,"&lt;="&amp;DATE(YEAR(A79),MONTH(A79)+1,1)-1,$C$1:C79,"=метро")</f>
        <v>36</v>
      </c>
      <c r="J79">
        <f>COUNTIFS($A$1:A79,"&gt;="&amp;DATE(YEAR(A79),MONTH(A79),1),$A$1:A79,"&lt;="&amp;DATE(YEAR(A79),MONTH(A79)+1,1)-1,$C$1:C79,"&lt;&gt;метро",$C$1:C79,"&lt;&gt;")</f>
        <v>10</v>
      </c>
      <c r="K79">
        <f t="shared" si="11"/>
        <v>21.5</v>
      </c>
      <c r="L79">
        <f t="shared" si="10"/>
        <v>24</v>
      </c>
    </row>
    <row r="80" spans="1:12" x14ac:dyDescent="0.25">
      <c r="A80" s="2">
        <v>41820</v>
      </c>
      <c r="C80" t="s">
        <v>9</v>
      </c>
      <c r="D80">
        <f t="shared" si="6"/>
        <v>21.5</v>
      </c>
      <c r="E80" s="1">
        <f t="shared" si="7"/>
        <v>1136.5</v>
      </c>
      <c r="G80" s="2">
        <f t="shared" si="8"/>
        <v>41791</v>
      </c>
      <c r="H80" s="2">
        <f t="shared" si="9"/>
        <v>41820</v>
      </c>
      <c r="I80">
        <f>COUNTIFS($A$1:A80,"&gt;="&amp;DATE(YEAR(A80),MONTH(A80),1),$A$1:A80,"&lt;="&amp;DATE(YEAR(A80),MONTH(A80)+1,1)-1,$C$1:C80,"=метро")</f>
        <v>37</v>
      </c>
      <c r="J80">
        <f>COUNTIFS($A$1:A80,"&gt;="&amp;DATE(YEAR(A80),MONTH(A80),1),$A$1:A80,"&lt;="&amp;DATE(YEAR(A80),MONTH(A80)+1,1)-1,$C$1:C80,"&lt;&gt;метро",$C$1:C80,"&lt;&gt;")</f>
        <v>10</v>
      </c>
      <c r="K80">
        <f t="shared" si="11"/>
        <v>21.5</v>
      </c>
      <c r="L80">
        <f t="shared" si="10"/>
        <v>24</v>
      </c>
    </row>
    <row r="81" spans="1:14" x14ac:dyDescent="0.25">
      <c r="A81" s="6">
        <v>41822</v>
      </c>
      <c r="B81" s="7"/>
      <c r="C81" s="7" t="s">
        <v>9</v>
      </c>
      <c r="D81" s="7">
        <f t="shared" si="6"/>
        <v>27</v>
      </c>
      <c r="E81" s="7">
        <f t="shared" si="7"/>
        <v>1109.5</v>
      </c>
      <c r="F81" s="8">
        <v>41821</v>
      </c>
      <c r="G81" s="2">
        <f t="shared" si="8"/>
        <v>41821</v>
      </c>
      <c r="H81" s="2">
        <f t="shared" si="9"/>
        <v>41851</v>
      </c>
      <c r="I81">
        <f>COUNTIFS($A$1:A81,"&gt;="&amp;DATE(YEAR(A81),MONTH(A81),1),$A$1:A81,"&lt;="&amp;DATE(YEAR(A81),MONTH(A81)+1,1)-1,$C$1:C81,"=метро")</f>
        <v>1</v>
      </c>
      <c r="J81">
        <f>COUNTIFS($A$1:A81,"&gt;="&amp;DATE(YEAR(A81),MONTH(A81),1),$A$1:A81,"&lt;="&amp;DATE(YEAR(A81),MONTH(A81)+1,1)-1,$C$1:C81,"&lt;&gt;метро",$C$1:C81,"&lt;&gt;")</f>
        <v>0</v>
      </c>
      <c r="K81">
        <f t="shared" si="11"/>
        <v>27</v>
      </c>
      <c r="L81" t="e">
        <f t="shared" si="10"/>
        <v>#N/A</v>
      </c>
    </row>
    <row r="82" spans="1:14" x14ac:dyDescent="0.25">
      <c r="A82" s="2">
        <v>41822</v>
      </c>
      <c r="C82" t="s">
        <v>9</v>
      </c>
      <c r="D82">
        <f t="shared" si="6"/>
        <v>27</v>
      </c>
      <c r="E82">
        <f t="shared" si="7"/>
        <v>1082.5</v>
      </c>
      <c r="G82" s="2">
        <f t="shared" si="8"/>
        <v>41821</v>
      </c>
      <c r="H82" s="2">
        <f t="shared" si="9"/>
        <v>41851</v>
      </c>
      <c r="I82">
        <f>COUNTIFS($A$1:A82,"&gt;="&amp;DATE(YEAR(A82),MONTH(A82),1),$A$1:A82,"&lt;="&amp;DATE(YEAR(A82),MONTH(A82)+1,1)-1,$C$1:C82,"=метро")</f>
        <v>2</v>
      </c>
      <c r="J82">
        <f>COUNTIFS($A$1:A82,"&gt;="&amp;DATE(YEAR(A82),MONTH(A82),1),$A$1:A82,"&lt;="&amp;DATE(YEAR(A82),MONTH(A82)+1,1)-1,$C$1:C82,"&lt;&gt;метро",$C$1:C82,"&lt;&gt;")</f>
        <v>0</v>
      </c>
      <c r="K82">
        <f t="shared" si="11"/>
        <v>27</v>
      </c>
      <c r="L82" t="e">
        <f t="shared" si="10"/>
        <v>#N/A</v>
      </c>
    </row>
    <row r="83" spans="1:14" x14ac:dyDescent="0.25">
      <c r="A83" s="2">
        <v>41823</v>
      </c>
      <c r="C83" t="s">
        <v>9</v>
      </c>
      <c r="D83">
        <f t="shared" si="6"/>
        <v>27</v>
      </c>
      <c r="E83">
        <f t="shared" si="7"/>
        <v>1055.5</v>
      </c>
      <c r="G83" s="2">
        <f t="shared" si="8"/>
        <v>41821</v>
      </c>
      <c r="H83" s="2">
        <f t="shared" si="9"/>
        <v>41851</v>
      </c>
      <c r="I83">
        <f>COUNTIFS($A$1:A83,"&gt;="&amp;DATE(YEAR(A83),MONTH(A83),1),$A$1:A83,"&lt;="&amp;DATE(YEAR(A83),MONTH(A83)+1,1)-1,$C$1:C83,"=метро")</f>
        <v>3</v>
      </c>
      <c r="J83">
        <f>COUNTIFS($A$1:A83,"&gt;="&amp;DATE(YEAR(A83),MONTH(A83),1),$A$1:A83,"&lt;="&amp;DATE(YEAR(A83),MONTH(A83)+1,1)-1,$C$1:C83,"&lt;&gt;метро",$C$1:C83,"&lt;&gt;")</f>
        <v>0</v>
      </c>
      <c r="K83">
        <f t="shared" si="11"/>
        <v>27</v>
      </c>
      <c r="L83" t="e">
        <f t="shared" si="10"/>
        <v>#N/A</v>
      </c>
    </row>
    <row r="84" spans="1:14" x14ac:dyDescent="0.25">
      <c r="A84" s="2">
        <v>41823</v>
      </c>
      <c r="C84" t="s">
        <v>9</v>
      </c>
      <c r="D84">
        <f t="shared" si="6"/>
        <v>27</v>
      </c>
      <c r="E84">
        <f t="shared" si="7"/>
        <v>1028.5</v>
      </c>
      <c r="G84" s="2">
        <f t="shared" si="8"/>
        <v>41821</v>
      </c>
      <c r="H84" s="2">
        <f t="shared" si="9"/>
        <v>41851</v>
      </c>
      <c r="I84">
        <f>COUNTIFS($A$1:A84,"&gt;="&amp;DATE(YEAR(A84),MONTH(A84),1),$A$1:A84,"&lt;="&amp;DATE(YEAR(A84),MONTH(A84)+1,1)-1,$C$1:C84,"=метро")</f>
        <v>4</v>
      </c>
      <c r="J84">
        <f>COUNTIFS($A$1:A84,"&gt;="&amp;DATE(YEAR(A84),MONTH(A84),1),$A$1:A84,"&lt;="&amp;DATE(YEAR(A84),MONTH(A84)+1,1)-1,$C$1:C84,"&lt;&gt;метро",$C$1:C84,"&lt;&gt;")</f>
        <v>0</v>
      </c>
      <c r="K84">
        <f t="shared" si="11"/>
        <v>27</v>
      </c>
      <c r="L84" t="e">
        <f t="shared" si="10"/>
        <v>#N/A</v>
      </c>
      <c r="N84" s="9"/>
    </row>
    <row r="85" spans="1:14" x14ac:dyDescent="0.25">
      <c r="A85" s="2">
        <v>41824</v>
      </c>
      <c r="C85" t="s">
        <v>9</v>
      </c>
      <c r="D85">
        <f t="shared" si="6"/>
        <v>27</v>
      </c>
      <c r="E85">
        <f t="shared" si="7"/>
        <v>1001.5</v>
      </c>
      <c r="G85" s="2">
        <f t="shared" si="8"/>
        <v>41821</v>
      </c>
      <c r="H85" s="2">
        <f t="shared" si="9"/>
        <v>41851</v>
      </c>
      <c r="I85">
        <f>COUNTIFS($A$1:A85,"&gt;="&amp;DATE(YEAR(A85),MONTH(A85),1),$A$1:A85,"&lt;="&amp;DATE(YEAR(A85),MONTH(A85)+1,1)-1,$C$1:C85,"=метро")</f>
        <v>5</v>
      </c>
      <c r="J85">
        <f>COUNTIFS($A$1:A85,"&gt;="&amp;DATE(YEAR(A85),MONTH(A85),1),$A$1:A85,"&lt;="&amp;DATE(YEAR(A85),MONTH(A85)+1,1)-1,$C$1:C85,"&lt;&gt;метро",$C$1:C85,"&lt;&gt;")</f>
        <v>0</v>
      </c>
      <c r="K85">
        <f t="shared" si="11"/>
        <v>27</v>
      </c>
      <c r="L85" t="e">
        <f t="shared" si="10"/>
        <v>#N/A</v>
      </c>
    </row>
    <row r="86" spans="1:14" x14ac:dyDescent="0.25">
      <c r="A86" s="2">
        <v>41824</v>
      </c>
      <c r="C86" t="s">
        <v>9</v>
      </c>
      <c r="D86">
        <f t="shared" si="6"/>
        <v>27</v>
      </c>
      <c r="E86">
        <f t="shared" si="7"/>
        <v>974.5</v>
      </c>
      <c r="G86" s="2">
        <f t="shared" si="8"/>
        <v>41821</v>
      </c>
      <c r="H86" s="2">
        <f t="shared" si="9"/>
        <v>41851</v>
      </c>
      <c r="I86">
        <f>COUNTIFS($A$1:A86,"&gt;="&amp;DATE(YEAR(A86),MONTH(A86),1),$A$1:A86,"&lt;="&amp;DATE(YEAR(A86),MONTH(A86)+1,1)-1,$C$1:C86,"=метро")</f>
        <v>6</v>
      </c>
      <c r="J86">
        <f>COUNTIFS($A$1:A86,"&gt;="&amp;DATE(YEAR(A86),MONTH(A86),1),$A$1:A86,"&lt;="&amp;DATE(YEAR(A86),MONTH(A86)+1,1)-1,$C$1:C86,"&lt;&gt;метро",$C$1:C86,"&lt;&gt;")</f>
        <v>0</v>
      </c>
      <c r="K86">
        <f t="shared" si="11"/>
        <v>27</v>
      </c>
      <c r="L86" t="e">
        <f t="shared" si="10"/>
        <v>#N/A</v>
      </c>
    </row>
    <row r="87" spans="1:14" x14ac:dyDescent="0.25">
      <c r="A87" s="2">
        <v>41827</v>
      </c>
      <c r="C87" t="s">
        <v>9</v>
      </c>
      <c r="D87">
        <f t="shared" si="6"/>
        <v>27</v>
      </c>
      <c r="E87">
        <f t="shared" si="7"/>
        <v>947.5</v>
      </c>
      <c r="G87" s="2">
        <f t="shared" si="8"/>
        <v>41821</v>
      </c>
      <c r="H87" s="2">
        <f t="shared" si="9"/>
        <v>41851</v>
      </c>
      <c r="I87">
        <f>COUNTIFS($A$1:A87,"&gt;="&amp;DATE(YEAR(A87),MONTH(A87),1),$A$1:A87,"&lt;="&amp;DATE(YEAR(A87),MONTH(A87)+1,1)-1,$C$1:C87,"=метро")</f>
        <v>7</v>
      </c>
      <c r="J87">
        <f>COUNTIFS($A$1:A87,"&gt;="&amp;DATE(YEAR(A87),MONTH(A87),1),$A$1:A87,"&lt;="&amp;DATE(YEAR(A87),MONTH(A87)+1,1)-1,$C$1:C87,"&lt;&gt;метро",$C$1:C87,"&lt;&gt;")</f>
        <v>0</v>
      </c>
      <c r="K87">
        <f t="shared" si="11"/>
        <v>27</v>
      </c>
      <c r="L87" t="e">
        <f t="shared" si="10"/>
        <v>#N/A</v>
      </c>
    </row>
    <row r="88" spans="1:14" x14ac:dyDescent="0.25">
      <c r="A88" s="2">
        <v>41827</v>
      </c>
      <c r="C88" t="s">
        <v>9</v>
      </c>
      <c r="D88">
        <f t="shared" si="6"/>
        <v>27</v>
      </c>
      <c r="E88">
        <f t="shared" si="7"/>
        <v>920.5</v>
      </c>
      <c r="G88" s="2">
        <f t="shared" si="8"/>
        <v>41821</v>
      </c>
      <c r="H88" s="2">
        <f t="shared" si="9"/>
        <v>41851</v>
      </c>
      <c r="I88">
        <f>COUNTIFS($A$1:A88,"&gt;="&amp;DATE(YEAR(A88),MONTH(A88),1),$A$1:A88,"&lt;="&amp;DATE(YEAR(A88),MONTH(A88)+1,1)-1,$C$1:C88,"=метро")</f>
        <v>8</v>
      </c>
      <c r="J88">
        <f>COUNTIFS($A$1:A88,"&gt;="&amp;DATE(YEAR(A88),MONTH(A88),1),$A$1:A88,"&lt;="&amp;DATE(YEAR(A88),MONTH(A88)+1,1)-1,$C$1:C88,"&lt;&gt;метро",$C$1:C88,"&lt;&gt;")</f>
        <v>0</v>
      </c>
      <c r="K88">
        <f t="shared" si="11"/>
        <v>27</v>
      </c>
      <c r="L88" t="e">
        <f t="shared" si="10"/>
        <v>#N/A</v>
      </c>
    </row>
    <row r="89" spans="1:14" x14ac:dyDescent="0.25">
      <c r="A89" s="2">
        <v>41828</v>
      </c>
      <c r="C89" t="s">
        <v>9</v>
      </c>
      <c r="D89">
        <f t="shared" si="6"/>
        <v>27</v>
      </c>
      <c r="E89">
        <f t="shared" si="7"/>
        <v>893.5</v>
      </c>
      <c r="G89" s="2">
        <f t="shared" si="8"/>
        <v>41821</v>
      </c>
      <c r="H89" s="2">
        <f t="shared" si="9"/>
        <v>41851</v>
      </c>
      <c r="I89">
        <f>COUNTIFS($A$1:A89,"&gt;="&amp;DATE(YEAR(A89),MONTH(A89),1),$A$1:A89,"&lt;="&amp;DATE(YEAR(A89),MONTH(A89)+1,1)-1,$C$1:C89,"=метро")</f>
        <v>9</v>
      </c>
      <c r="J89">
        <f>COUNTIFS($A$1:A89,"&gt;="&amp;DATE(YEAR(A89),MONTH(A89),1),$A$1:A89,"&lt;="&amp;DATE(YEAR(A89),MONTH(A89)+1,1)-1,$C$1:C89,"&lt;&gt;метро",$C$1:C89,"&lt;&gt;")</f>
        <v>0</v>
      </c>
      <c r="K89">
        <f t="shared" si="11"/>
        <v>27</v>
      </c>
      <c r="L89" t="e">
        <f t="shared" si="10"/>
        <v>#N/A</v>
      </c>
    </row>
    <row r="90" spans="1:14" x14ac:dyDescent="0.25">
      <c r="A90" s="2">
        <v>41828</v>
      </c>
      <c r="C90" t="s">
        <v>9</v>
      </c>
      <c r="D90">
        <f t="shared" si="6"/>
        <v>27</v>
      </c>
      <c r="E90">
        <f t="shared" si="7"/>
        <v>866.5</v>
      </c>
      <c r="G90" s="2">
        <f t="shared" si="8"/>
        <v>41821</v>
      </c>
      <c r="H90" s="2">
        <f t="shared" si="9"/>
        <v>41851</v>
      </c>
      <c r="I90">
        <f>COUNTIFS($A$1:A90,"&gt;="&amp;DATE(YEAR(A90),MONTH(A90),1),$A$1:A90,"&lt;="&amp;DATE(YEAR(A90),MONTH(A90)+1,1)-1,$C$1:C90,"=метро")</f>
        <v>10</v>
      </c>
      <c r="J90">
        <f>COUNTIFS($A$1:A90,"&gt;="&amp;DATE(YEAR(A90),MONTH(A90),1),$A$1:A90,"&lt;="&amp;DATE(YEAR(A90),MONTH(A90)+1,1)-1,$C$1:C90,"&lt;&gt;метро",$C$1:C90,"&lt;&gt;")</f>
        <v>0</v>
      </c>
      <c r="K90">
        <f t="shared" si="11"/>
        <v>27</v>
      </c>
      <c r="L90" t="e">
        <f t="shared" si="10"/>
        <v>#N/A</v>
      </c>
    </row>
    <row r="91" spans="1:14" x14ac:dyDescent="0.25">
      <c r="A91" s="2">
        <v>41829</v>
      </c>
      <c r="C91" t="s">
        <v>9</v>
      </c>
      <c r="D91">
        <f t="shared" si="6"/>
        <v>25.5</v>
      </c>
      <c r="E91">
        <f t="shared" si="7"/>
        <v>841</v>
      </c>
      <c r="G91" s="2">
        <f t="shared" si="8"/>
        <v>41821</v>
      </c>
      <c r="H91" s="2">
        <f t="shared" si="9"/>
        <v>41851</v>
      </c>
      <c r="I91">
        <f>COUNTIFS($A$1:A91,"&gt;="&amp;DATE(YEAR(A91),MONTH(A91),1),$A$1:A91,"&lt;="&amp;DATE(YEAR(A91),MONTH(A91)+1,1)-1,$C$1:C91,"=метро")</f>
        <v>11</v>
      </c>
      <c r="J91">
        <f>COUNTIFS($A$1:A91,"&gt;="&amp;DATE(YEAR(A91),MONTH(A91),1),$A$1:A91,"&lt;="&amp;DATE(YEAR(A91),MONTH(A91)+1,1)-1,$C$1:C91,"&lt;&gt;метро",$C$1:C91,"&lt;&gt;")</f>
        <v>0</v>
      </c>
      <c r="K91">
        <f t="shared" si="11"/>
        <v>25.5</v>
      </c>
      <c r="L91" t="e">
        <f t="shared" si="10"/>
        <v>#N/A</v>
      </c>
    </row>
    <row r="92" spans="1:14" x14ac:dyDescent="0.25">
      <c r="A92" s="2">
        <v>41829</v>
      </c>
      <c r="C92" t="s">
        <v>9</v>
      </c>
      <c r="D92">
        <f t="shared" si="6"/>
        <v>25.5</v>
      </c>
      <c r="E92">
        <f t="shared" si="7"/>
        <v>815.5</v>
      </c>
      <c r="G92" s="2">
        <f t="shared" si="8"/>
        <v>41821</v>
      </c>
      <c r="H92" s="2">
        <f t="shared" si="9"/>
        <v>41851</v>
      </c>
      <c r="I92">
        <f>COUNTIFS($A$1:A92,"&gt;="&amp;DATE(YEAR(A92),MONTH(A92),1),$A$1:A92,"&lt;="&amp;DATE(YEAR(A92),MONTH(A92)+1,1)-1,$C$1:C92,"=метро")</f>
        <v>12</v>
      </c>
      <c r="J92">
        <f>COUNTIFS($A$1:A92,"&gt;="&amp;DATE(YEAR(A92),MONTH(A92),1),$A$1:A92,"&lt;="&amp;DATE(YEAR(A92),MONTH(A92)+1,1)-1,$C$1:C92,"&lt;&gt;метро",$C$1:C92,"&lt;&gt;")</f>
        <v>0</v>
      </c>
      <c r="K92">
        <f t="shared" si="11"/>
        <v>25.5</v>
      </c>
      <c r="L92" t="e">
        <f t="shared" si="10"/>
        <v>#N/A</v>
      </c>
    </row>
    <row r="93" spans="1:14" x14ac:dyDescent="0.25">
      <c r="A93" s="2">
        <v>41830</v>
      </c>
      <c r="C93" t="s">
        <v>13</v>
      </c>
      <c r="D93">
        <f t="shared" si="6"/>
        <v>24</v>
      </c>
      <c r="E93">
        <f t="shared" si="7"/>
        <v>791.5</v>
      </c>
      <c r="G93" s="2">
        <f t="shared" si="8"/>
        <v>41821</v>
      </c>
      <c r="H93" s="2">
        <f t="shared" si="9"/>
        <v>41851</v>
      </c>
      <c r="I93">
        <f>COUNTIFS($A$1:A93,"&gt;="&amp;DATE(YEAR(A93),MONTH(A93),1),$A$1:A93,"&lt;="&amp;DATE(YEAR(A93),MONTH(A93)+1,1)-1,$C$1:C93,"=метро")</f>
        <v>12</v>
      </c>
      <c r="J93">
        <f>COUNTIFS($A$1:A93,"&gt;="&amp;DATE(YEAR(A93),MONTH(A93),1),$A$1:A93,"&lt;="&amp;DATE(YEAR(A93),MONTH(A93)+1,1)-1,$C$1:C93,"&lt;&gt;метро",$C$1:C93,"&lt;&gt;")</f>
        <v>1</v>
      </c>
      <c r="K93">
        <f t="shared" si="11"/>
        <v>25.5</v>
      </c>
      <c r="L93">
        <f t="shared" si="10"/>
        <v>24</v>
      </c>
    </row>
    <row r="94" spans="1:14" x14ac:dyDescent="0.25">
      <c r="A94" s="2">
        <v>41830</v>
      </c>
      <c r="C94" t="s">
        <v>9</v>
      </c>
      <c r="D94">
        <f t="shared" si="6"/>
        <v>25.5</v>
      </c>
      <c r="E94">
        <f t="shared" si="7"/>
        <v>766</v>
      </c>
      <c r="G94" s="2">
        <f t="shared" si="8"/>
        <v>41821</v>
      </c>
      <c r="H94" s="2">
        <f t="shared" si="9"/>
        <v>41851</v>
      </c>
      <c r="I94">
        <f>COUNTIFS($A$1:A94,"&gt;="&amp;DATE(YEAR(A94),MONTH(A94),1),$A$1:A94,"&lt;="&amp;DATE(YEAR(A94),MONTH(A94)+1,1)-1,$C$1:C94,"=метро")</f>
        <v>13</v>
      </c>
      <c r="J94">
        <f>COUNTIFS($A$1:A94,"&gt;="&amp;DATE(YEAR(A94),MONTH(A94),1),$A$1:A94,"&lt;="&amp;DATE(YEAR(A94),MONTH(A94)+1,1)-1,$C$1:C94,"&lt;&gt;метро",$C$1:C94,"&lt;&gt;")</f>
        <v>1</v>
      </c>
      <c r="K94">
        <f t="shared" si="11"/>
        <v>25.5</v>
      </c>
      <c r="L94">
        <f t="shared" si="10"/>
        <v>24</v>
      </c>
    </row>
    <row r="95" spans="1:14" x14ac:dyDescent="0.25">
      <c r="A95" s="2">
        <v>41830</v>
      </c>
      <c r="C95" t="s">
        <v>9</v>
      </c>
      <c r="D95">
        <f t="shared" si="6"/>
        <v>25.5</v>
      </c>
      <c r="E95">
        <f t="shared" si="7"/>
        <v>740.5</v>
      </c>
      <c r="G95" s="2">
        <f t="shared" si="8"/>
        <v>41821</v>
      </c>
      <c r="H95" s="2">
        <f t="shared" si="9"/>
        <v>41851</v>
      </c>
      <c r="I95">
        <f>COUNTIFS($A$1:A95,"&gt;="&amp;DATE(YEAR(A95),MONTH(A95),1),$A$1:A95,"&lt;="&amp;DATE(YEAR(A95),MONTH(A95)+1,1)-1,$C$1:C95,"=метро")</f>
        <v>14</v>
      </c>
      <c r="J95">
        <f>COUNTIFS($A$1:A95,"&gt;="&amp;DATE(YEAR(A95),MONTH(A95),1),$A$1:A95,"&lt;="&amp;DATE(YEAR(A95),MONTH(A95)+1,1)-1,$C$1:C95,"&lt;&gt;метро",$C$1:C95,"&lt;&gt;")</f>
        <v>1</v>
      </c>
      <c r="K95">
        <f t="shared" si="11"/>
        <v>25.5</v>
      </c>
      <c r="L95">
        <f t="shared" si="10"/>
        <v>24</v>
      </c>
    </row>
    <row r="96" spans="1:14" x14ac:dyDescent="0.25">
      <c r="A96" s="2">
        <v>41834</v>
      </c>
      <c r="C96" t="s">
        <v>9</v>
      </c>
      <c r="D96">
        <f t="shared" ref="D96:D159" si="12">IF(ISBLANK(C96),0,IF(C96="метро",K96,L96))</f>
        <v>25.5</v>
      </c>
      <c r="E96">
        <f t="shared" si="7"/>
        <v>715</v>
      </c>
      <c r="G96" s="2">
        <f t="shared" si="8"/>
        <v>41821</v>
      </c>
      <c r="H96" s="2">
        <f t="shared" si="9"/>
        <v>41851</v>
      </c>
      <c r="I96">
        <f>COUNTIFS($A$1:A96,"&gt;="&amp;DATE(YEAR(A96),MONTH(A96),1),$A$1:A96,"&lt;="&amp;DATE(YEAR(A96),MONTH(A96)+1,1)-1,$C$1:C96,"=метро")</f>
        <v>15</v>
      </c>
      <c r="J96">
        <f>COUNTIFS($A$1:A96,"&gt;="&amp;DATE(YEAR(A96),MONTH(A96),1),$A$1:A96,"&lt;="&amp;DATE(YEAR(A96),MONTH(A96)+1,1)-1,$C$1:C96,"&lt;&gt;метро",$C$1:C96,"&lt;&gt;")</f>
        <v>1</v>
      </c>
      <c r="K96">
        <f t="shared" si="11"/>
        <v>25.5</v>
      </c>
      <c r="L96">
        <f t="shared" si="10"/>
        <v>24</v>
      </c>
    </row>
    <row r="97" spans="1:12" x14ac:dyDescent="0.25">
      <c r="A97" s="2">
        <v>41834</v>
      </c>
      <c r="C97" t="s">
        <v>9</v>
      </c>
      <c r="D97">
        <f t="shared" si="12"/>
        <v>25.5</v>
      </c>
      <c r="E97">
        <f t="shared" si="7"/>
        <v>689.5</v>
      </c>
      <c r="G97" s="2">
        <f t="shared" si="8"/>
        <v>41821</v>
      </c>
      <c r="H97" s="2">
        <f t="shared" si="9"/>
        <v>41851</v>
      </c>
      <c r="I97">
        <f>COUNTIFS($A$1:A97,"&gt;="&amp;DATE(YEAR(A97),MONTH(A97),1),$A$1:A97,"&lt;="&amp;DATE(YEAR(A97),MONTH(A97)+1,1)-1,$C$1:C97,"=метро")</f>
        <v>16</v>
      </c>
      <c r="J97">
        <f>COUNTIFS($A$1:A97,"&gt;="&amp;DATE(YEAR(A97),MONTH(A97),1),$A$1:A97,"&lt;="&amp;DATE(YEAR(A97),MONTH(A97)+1,1)-1,$C$1:C97,"&lt;&gt;метро",$C$1:C97,"&lt;&gt;")</f>
        <v>1</v>
      </c>
      <c r="K97">
        <f t="shared" si="11"/>
        <v>25.5</v>
      </c>
      <c r="L97">
        <f t="shared" si="10"/>
        <v>24</v>
      </c>
    </row>
    <row r="98" spans="1:12" x14ac:dyDescent="0.25">
      <c r="A98" s="2">
        <v>41835</v>
      </c>
      <c r="C98" t="s">
        <v>9</v>
      </c>
      <c r="D98">
        <f t="shared" si="12"/>
        <v>25.5</v>
      </c>
      <c r="E98">
        <f t="shared" ref="E98:E161" si="13">E97+B98-D98</f>
        <v>664</v>
      </c>
      <c r="G98" s="2">
        <f t="shared" ref="G98:G161" si="14">DATE(YEAR(A98),MONTH(A98),1)</f>
        <v>41821</v>
      </c>
      <c r="H98" s="2">
        <f t="shared" si="9"/>
        <v>41851</v>
      </c>
      <c r="I98">
        <f>COUNTIFS($A$1:A98,"&gt;="&amp;DATE(YEAR(A98),MONTH(A98),1),$A$1:A98,"&lt;="&amp;DATE(YEAR(A98),MONTH(A98)+1,1)-1,$C$1:C98,"=метро")</f>
        <v>17</v>
      </c>
      <c r="J98">
        <f>COUNTIFS($A$1:A98,"&gt;="&amp;DATE(YEAR(A98),MONTH(A98),1),$A$1:A98,"&lt;="&amp;DATE(YEAR(A98),MONTH(A98)+1,1)-1,$C$1:C98,"&lt;&gt;метро",$C$1:C98,"&lt;&gt;")</f>
        <v>1</v>
      </c>
      <c r="K98">
        <f t="shared" si="11"/>
        <v>25.5</v>
      </c>
      <c r="L98">
        <f t="shared" si="10"/>
        <v>24</v>
      </c>
    </row>
    <row r="99" spans="1:12" x14ac:dyDescent="0.25">
      <c r="A99" s="2">
        <v>41835</v>
      </c>
      <c r="C99" t="s">
        <v>9</v>
      </c>
      <c r="D99">
        <f t="shared" si="12"/>
        <v>25.5</v>
      </c>
      <c r="E99">
        <f t="shared" si="13"/>
        <v>638.5</v>
      </c>
      <c r="G99" s="2">
        <f t="shared" si="14"/>
        <v>41821</v>
      </c>
      <c r="H99" s="2">
        <f t="shared" si="9"/>
        <v>41851</v>
      </c>
      <c r="I99">
        <f>COUNTIFS($A$1:A99,"&gt;="&amp;DATE(YEAR(A99),MONTH(A99),1),$A$1:A99,"&lt;="&amp;DATE(YEAR(A99),MONTH(A99)+1,1)-1,$C$1:C99,"=метро")</f>
        <v>18</v>
      </c>
      <c r="J99">
        <f>COUNTIFS($A$1:A99,"&gt;="&amp;DATE(YEAR(A99),MONTH(A99),1),$A$1:A99,"&lt;="&amp;DATE(YEAR(A99),MONTH(A99)+1,1)-1,$C$1:C99,"&lt;&gt;метро",$C$1:C99,"&lt;&gt;")</f>
        <v>1</v>
      </c>
      <c r="K99">
        <f t="shared" si="11"/>
        <v>25.5</v>
      </c>
      <c r="L99">
        <f t="shared" si="10"/>
        <v>24</v>
      </c>
    </row>
    <row r="100" spans="1:12" x14ac:dyDescent="0.25">
      <c r="A100" s="2">
        <v>41836</v>
      </c>
      <c r="C100" t="s">
        <v>9</v>
      </c>
      <c r="D100">
        <f t="shared" si="12"/>
        <v>25.5</v>
      </c>
      <c r="E100">
        <f t="shared" si="13"/>
        <v>613</v>
      </c>
      <c r="G100" s="2">
        <f t="shared" si="14"/>
        <v>41821</v>
      </c>
      <c r="H100" s="2">
        <f t="shared" si="9"/>
        <v>41851</v>
      </c>
      <c r="I100">
        <f>COUNTIFS($A$1:A100,"&gt;="&amp;DATE(YEAR(A100),MONTH(A100),1),$A$1:A100,"&lt;="&amp;DATE(YEAR(A100),MONTH(A100)+1,1)-1,$C$1:C100,"=метро")</f>
        <v>19</v>
      </c>
      <c r="J100">
        <f>COUNTIFS($A$1:A100,"&gt;="&amp;DATE(YEAR(A100),MONTH(A100),1),$A$1:A100,"&lt;="&amp;DATE(YEAR(A100),MONTH(A100)+1,1)-1,$C$1:C100,"&lt;&gt;метро",$C$1:C100,"&lt;&gt;")</f>
        <v>1</v>
      </c>
      <c r="K100">
        <f t="shared" si="11"/>
        <v>25.5</v>
      </c>
      <c r="L100">
        <f t="shared" si="10"/>
        <v>24</v>
      </c>
    </row>
    <row r="101" spans="1:12" x14ac:dyDescent="0.25">
      <c r="A101" s="2">
        <v>41836</v>
      </c>
      <c r="C101" t="s">
        <v>9</v>
      </c>
      <c r="D101">
        <f t="shared" si="12"/>
        <v>25.5</v>
      </c>
      <c r="E101">
        <f t="shared" si="13"/>
        <v>587.5</v>
      </c>
      <c r="G101" s="2">
        <f t="shared" si="14"/>
        <v>41821</v>
      </c>
      <c r="H101" s="2">
        <f t="shared" si="9"/>
        <v>41851</v>
      </c>
      <c r="I101">
        <f>COUNTIFS($A$1:A101,"&gt;="&amp;DATE(YEAR(A101),MONTH(A101),1),$A$1:A101,"&lt;="&amp;DATE(YEAR(A101),MONTH(A101)+1,1)-1,$C$1:C101,"=метро")</f>
        <v>20</v>
      </c>
      <c r="J101">
        <f>COUNTIFS($A$1:A101,"&gt;="&amp;DATE(YEAR(A101),MONTH(A101),1),$A$1:A101,"&lt;="&amp;DATE(YEAR(A101),MONTH(A101)+1,1)-1,$C$1:C101,"&lt;&gt;метро",$C$1:C101,"&lt;&gt;")</f>
        <v>1</v>
      </c>
      <c r="K101">
        <f t="shared" si="11"/>
        <v>25.5</v>
      </c>
      <c r="L101">
        <f t="shared" si="10"/>
        <v>24</v>
      </c>
    </row>
    <row r="102" spans="1:12" x14ac:dyDescent="0.25">
      <c r="A102" s="2">
        <v>41837</v>
      </c>
      <c r="C102" t="s">
        <v>9</v>
      </c>
      <c r="D102">
        <f t="shared" si="12"/>
        <v>23</v>
      </c>
      <c r="E102">
        <f t="shared" si="13"/>
        <v>564.5</v>
      </c>
      <c r="G102" s="2">
        <f t="shared" si="14"/>
        <v>41821</v>
      </c>
      <c r="H102" s="2">
        <f t="shared" si="9"/>
        <v>41851</v>
      </c>
      <c r="I102">
        <f>COUNTIFS($A$1:A102,"&gt;="&amp;DATE(YEAR(A102),MONTH(A102),1),$A$1:A102,"&lt;="&amp;DATE(YEAR(A102),MONTH(A102)+1,1)-1,$C$1:C102,"=метро")</f>
        <v>21</v>
      </c>
      <c r="J102">
        <f>COUNTIFS($A$1:A102,"&gt;="&amp;DATE(YEAR(A102),MONTH(A102),1),$A$1:A102,"&lt;="&amp;DATE(YEAR(A102),MONTH(A102)+1,1)-1,$C$1:C102,"&lt;&gt;метро",$C$1:C102,"&lt;&gt;")</f>
        <v>1</v>
      </c>
      <c r="K102">
        <f t="shared" si="11"/>
        <v>23</v>
      </c>
      <c r="L102">
        <f t="shared" si="10"/>
        <v>24</v>
      </c>
    </row>
    <row r="103" spans="1:12" x14ac:dyDescent="0.25">
      <c r="A103" s="2">
        <v>41837</v>
      </c>
      <c r="C103" t="s">
        <v>9</v>
      </c>
      <c r="D103">
        <f t="shared" si="12"/>
        <v>23</v>
      </c>
      <c r="E103">
        <f t="shared" si="13"/>
        <v>541.5</v>
      </c>
      <c r="G103" s="2">
        <f t="shared" si="14"/>
        <v>41821</v>
      </c>
      <c r="H103" s="2">
        <f t="shared" si="9"/>
        <v>41851</v>
      </c>
      <c r="I103">
        <f>COUNTIFS($A$1:A103,"&gt;="&amp;DATE(YEAR(A103),MONTH(A103),1),$A$1:A103,"&lt;="&amp;DATE(YEAR(A103),MONTH(A103)+1,1)-1,$C$1:C103,"=метро")</f>
        <v>22</v>
      </c>
      <c r="J103">
        <f>COUNTIFS($A$1:A103,"&gt;="&amp;DATE(YEAR(A103),MONTH(A103),1),$A$1:A103,"&lt;="&amp;DATE(YEAR(A103),MONTH(A103)+1,1)-1,$C$1:C103,"&lt;&gt;метро",$C$1:C103,"&lt;&gt;")</f>
        <v>1</v>
      </c>
      <c r="K103">
        <f t="shared" si="11"/>
        <v>23</v>
      </c>
      <c r="L103">
        <f t="shared" si="10"/>
        <v>24</v>
      </c>
    </row>
    <row r="104" spans="1:12" x14ac:dyDescent="0.25">
      <c r="A104" s="2">
        <v>41838</v>
      </c>
      <c r="C104" t="s">
        <v>9</v>
      </c>
      <c r="D104">
        <f t="shared" si="12"/>
        <v>23</v>
      </c>
      <c r="E104">
        <f t="shared" si="13"/>
        <v>518.5</v>
      </c>
      <c r="G104" s="2">
        <f t="shared" si="14"/>
        <v>41821</v>
      </c>
      <c r="H104" s="2">
        <f t="shared" si="9"/>
        <v>41851</v>
      </c>
      <c r="I104">
        <f>COUNTIFS($A$1:A104,"&gt;="&amp;DATE(YEAR(A104),MONTH(A104),1),$A$1:A104,"&lt;="&amp;DATE(YEAR(A104),MONTH(A104)+1,1)-1,$C$1:C104,"=метро")</f>
        <v>23</v>
      </c>
      <c r="J104">
        <f>COUNTIFS($A$1:A104,"&gt;="&amp;DATE(YEAR(A104),MONTH(A104),1),$A$1:A104,"&lt;="&amp;DATE(YEAR(A104),MONTH(A104)+1,1)-1,$C$1:C104,"&lt;&gt;метро",$C$1:C104,"&lt;&gt;")</f>
        <v>1</v>
      </c>
      <c r="K104">
        <f t="shared" si="11"/>
        <v>23</v>
      </c>
      <c r="L104">
        <f t="shared" si="10"/>
        <v>24</v>
      </c>
    </row>
    <row r="105" spans="1:12" x14ac:dyDescent="0.25">
      <c r="A105" s="2">
        <v>41838</v>
      </c>
      <c r="C105" t="s">
        <v>9</v>
      </c>
      <c r="D105">
        <f t="shared" si="12"/>
        <v>23</v>
      </c>
      <c r="E105">
        <f t="shared" si="13"/>
        <v>495.5</v>
      </c>
      <c r="G105" s="2">
        <f t="shared" si="14"/>
        <v>41821</v>
      </c>
      <c r="H105" s="2">
        <f t="shared" si="9"/>
        <v>41851</v>
      </c>
      <c r="I105">
        <f>COUNTIFS($A$1:A105,"&gt;="&amp;DATE(YEAR(A105),MONTH(A105),1),$A$1:A105,"&lt;="&amp;DATE(YEAR(A105),MONTH(A105)+1,1)-1,$C$1:C105,"=метро")</f>
        <v>24</v>
      </c>
      <c r="J105">
        <f>COUNTIFS($A$1:A105,"&gt;="&amp;DATE(YEAR(A105),MONTH(A105),1),$A$1:A105,"&lt;="&amp;DATE(YEAR(A105),MONTH(A105)+1,1)-1,$C$1:C105,"&lt;&gt;метро",$C$1:C105,"&lt;&gt;")</f>
        <v>1</v>
      </c>
      <c r="K105">
        <f t="shared" si="11"/>
        <v>23</v>
      </c>
      <c r="L105">
        <f t="shared" si="10"/>
        <v>24</v>
      </c>
    </row>
    <row r="106" spans="1:12" x14ac:dyDescent="0.25">
      <c r="A106" s="2">
        <v>41841</v>
      </c>
      <c r="C106" t="s">
        <v>9</v>
      </c>
      <c r="D106">
        <f t="shared" si="12"/>
        <v>23</v>
      </c>
      <c r="E106">
        <f t="shared" si="13"/>
        <v>472.5</v>
      </c>
      <c r="G106" s="2">
        <f t="shared" si="14"/>
        <v>41821</v>
      </c>
      <c r="H106" s="2">
        <f t="shared" si="9"/>
        <v>41851</v>
      </c>
      <c r="I106">
        <f>COUNTIFS($A$1:A106,"&gt;="&amp;DATE(YEAR(A106),MONTH(A106),1),$A$1:A106,"&lt;="&amp;DATE(YEAR(A106),MONTH(A106)+1,1)-1,$C$1:C106,"=метро")</f>
        <v>25</v>
      </c>
      <c r="J106">
        <f>COUNTIFS($A$1:A106,"&gt;="&amp;DATE(YEAR(A106),MONTH(A106),1),$A$1:A106,"&lt;="&amp;DATE(YEAR(A106),MONTH(A106)+1,1)-1,$C$1:C106,"&lt;&gt;метро",$C$1:C106,"&lt;&gt;")</f>
        <v>1</v>
      </c>
      <c r="K106">
        <f t="shared" si="11"/>
        <v>23</v>
      </c>
      <c r="L106">
        <f t="shared" si="10"/>
        <v>24</v>
      </c>
    </row>
    <row r="107" spans="1:12" x14ac:dyDescent="0.25">
      <c r="A107" s="2">
        <v>41841</v>
      </c>
      <c r="C107" t="s">
        <v>9</v>
      </c>
      <c r="D107">
        <f t="shared" si="12"/>
        <v>23</v>
      </c>
      <c r="E107">
        <f t="shared" si="13"/>
        <v>449.5</v>
      </c>
      <c r="G107" s="2">
        <f t="shared" si="14"/>
        <v>41821</v>
      </c>
      <c r="H107" s="2">
        <f t="shared" si="9"/>
        <v>41851</v>
      </c>
      <c r="I107">
        <f>COUNTIFS($A$1:A107,"&gt;="&amp;DATE(YEAR(A107),MONTH(A107),1),$A$1:A107,"&lt;="&amp;DATE(YEAR(A107),MONTH(A107)+1,1)-1,$C$1:C107,"=метро")</f>
        <v>26</v>
      </c>
      <c r="J107">
        <f>COUNTIFS($A$1:A107,"&gt;="&amp;DATE(YEAR(A107),MONTH(A107),1),$A$1:A107,"&lt;="&amp;DATE(YEAR(A107),MONTH(A107)+1,1)-1,$C$1:C107,"&lt;&gt;метро",$C$1:C107,"&lt;&gt;")</f>
        <v>1</v>
      </c>
      <c r="K107">
        <f t="shared" si="11"/>
        <v>23</v>
      </c>
      <c r="L107">
        <f t="shared" si="10"/>
        <v>24</v>
      </c>
    </row>
    <row r="108" spans="1:12" x14ac:dyDescent="0.25">
      <c r="A108" s="2">
        <v>41842</v>
      </c>
      <c r="C108" t="s">
        <v>9</v>
      </c>
      <c r="D108">
        <f t="shared" si="12"/>
        <v>23</v>
      </c>
      <c r="E108">
        <f t="shared" si="13"/>
        <v>426.5</v>
      </c>
      <c r="G108" s="2">
        <f t="shared" si="14"/>
        <v>41821</v>
      </c>
      <c r="H108" s="2">
        <f t="shared" si="9"/>
        <v>41851</v>
      </c>
      <c r="I108">
        <f>COUNTIFS($A$1:A108,"&gt;="&amp;DATE(YEAR(A108),MONTH(A108),1),$A$1:A108,"&lt;="&amp;DATE(YEAR(A108),MONTH(A108)+1,1)-1,$C$1:C108,"=метро")</f>
        <v>27</v>
      </c>
      <c r="J108">
        <f>COUNTIFS($A$1:A108,"&gt;="&amp;DATE(YEAR(A108),MONTH(A108),1),$A$1:A108,"&lt;="&amp;DATE(YEAR(A108),MONTH(A108)+1,1)-1,$C$1:C108,"&lt;&gt;метро",$C$1:C108,"&lt;&gt;")</f>
        <v>1</v>
      </c>
      <c r="K108">
        <f t="shared" si="11"/>
        <v>23</v>
      </c>
      <c r="L108">
        <f t="shared" si="10"/>
        <v>24</v>
      </c>
    </row>
    <row r="109" spans="1:12" x14ac:dyDescent="0.25">
      <c r="A109" s="2">
        <v>41842</v>
      </c>
      <c r="C109" t="s">
        <v>9</v>
      </c>
      <c r="D109">
        <f t="shared" si="12"/>
        <v>23</v>
      </c>
      <c r="E109">
        <f t="shared" si="13"/>
        <v>403.5</v>
      </c>
      <c r="G109" s="2">
        <f t="shared" si="14"/>
        <v>41821</v>
      </c>
      <c r="H109" s="2">
        <f t="shared" si="9"/>
        <v>41851</v>
      </c>
      <c r="I109">
        <f>COUNTIFS($A$1:A109,"&gt;="&amp;DATE(YEAR(A109),MONTH(A109),1),$A$1:A109,"&lt;="&amp;DATE(YEAR(A109),MONTH(A109)+1,1)-1,$C$1:C109,"=метро")</f>
        <v>28</v>
      </c>
      <c r="J109">
        <f>COUNTIFS($A$1:A109,"&gt;="&amp;DATE(YEAR(A109),MONTH(A109),1),$A$1:A109,"&lt;="&amp;DATE(YEAR(A109),MONTH(A109)+1,1)-1,$C$1:C109,"&lt;&gt;метро",$C$1:C109,"&lt;&gt;")</f>
        <v>1</v>
      </c>
      <c r="K109">
        <f t="shared" si="11"/>
        <v>23</v>
      </c>
      <c r="L109">
        <f t="shared" si="10"/>
        <v>24</v>
      </c>
    </row>
    <row r="110" spans="1:12" x14ac:dyDescent="0.25">
      <c r="A110" s="2">
        <v>41843</v>
      </c>
      <c r="C110" t="s">
        <v>9</v>
      </c>
      <c r="D110">
        <f t="shared" si="12"/>
        <v>23</v>
      </c>
      <c r="E110">
        <f t="shared" si="13"/>
        <v>380.5</v>
      </c>
      <c r="G110" s="2">
        <f t="shared" si="14"/>
        <v>41821</v>
      </c>
      <c r="H110" s="2">
        <f t="shared" si="9"/>
        <v>41851</v>
      </c>
      <c r="I110">
        <f>COUNTIFS($A$1:A110,"&gt;="&amp;DATE(YEAR(A110),MONTH(A110),1),$A$1:A110,"&lt;="&amp;DATE(YEAR(A110),MONTH(A110)+1,1)-1,$C$1:C110,"=метро")</f>
        <v>29</v>
      </c>
      <c r="J110">
        <f>COUNTIFS($A$1:A110,"&gt;="&amp;DATE(YEAR(A110),MONTH(A110),1),$A$1:A110,"&lt;="&amp;DATE(YEAR(A110),MONTH(A110)+1,1)-1,$C$1:C110,"&lt;&gt;метро",$C$1:C110,"&lt;&gt;")</f>
        <v>1</v>
      </c>
      <c r="K110">
        <f t="shared" si="11"/>
        <v>23</v>
      </c>
      <c r="L110">
        <f t="shared" si="10"/>
        <v>24</v>
      </c>
    </row>
    <row r="111" spans="1:12" x14ac:dyDescent="0.25">
      <c r="A111" s="2">
        <v>41843</v>
      </c>
      <c r="C111" t="s">
        <v>9</v>
      </c>
      <c r="D111">
        <f t="shared" si="12"/>
        <v>23</v>
      </c>
      <c r="E111">
        <f t="shared" si="13"/>
        <v>357.5</v>
      </c>
      <c r="G111" s="2">
        <f t="shared" si="14"/>
        <v>41821</v>
      </c>
      <c r="H111" s="2">
        <f t="shared" si="9"/>
        <v>41851</v>
      </c>
      <c r="I111">
        <f>COUNTIFS($A$1:A111,"&gt;="&amp;DATE(YEAR(A111),MONTH(A111),1),$A$1:A111,"&lt;="&amp;DATE(YEAR(A111),MONTH(A111)+1,1)-1,$C$1:C111,"=метро")</f>
        <v>30</v>
      </c>
      <c r="J111">
        <f>COUNTIFS($A$1:A111,"&gt;="&amp;DATE(YEAR(A111),MONTH(A111),1),$A$1:A111,"&lt;="&amp;DATE(YEAR(A111),MONTH(A111)+1,1)-1,$C$1:C111,"&lt;&gt;метро",$C$1:C111,"&lt;&gt;")</f>
        <v>1</v>
      </c>
      <c r="K111">
        <f t="shared" si="11"/>
        <v>23</v>
      </c>
      <c r="L111">
        <f t="shared" si="10"/>
        <v>24</v>
      </c>
    </row>
    <row r="112" spans="1:12" x14ac:dyDescent="0.25">
      <c r="A112" s="2">
        <v>41844</v>
      </c>
      <c r="C112" t="s">
        <v>9</v>
      </c>
      <c r="D112">
        <f t="shared" si="12"/>
        <v>21.5</v>
      </c>
      <c r="E112">
        <f t="shared" si="13"/>
        <v>336</v>
      </c>
      <c r="G112" s="2">
        <f t="shared" si="14"/>
        <v>41821</v>
      </c>
      <c r="H112" s="2">
        <f t="shared" si="9"/>
        <v>41851</v>
      </c>
      <c r="I112">
        <f>COUNTIFS($A$1:A112,"&gt;="&amp;DATE(YEAR(A112),MONTH(A112),1),$A$1:A112,"&lt;="&amp;DATE(YEAR(A112),MONTH(A112)+1,1)-1,$C$1:C112,"=метро")</f>
        <v>31</v>
      </c>
      <c r="J112">
        <f>COUNTIFS($A$1:A112,"&gt;="&amp;DATE(YEAR(A112),MONTH(A112),1),$A$1:A112,"&lt;="&amp;DATE(YEAR(A112),MONTH(A112)+1,1)-1,$C$1:C112,"&lt;&gt;метро",$C$1:C112,"&lt;&gt;")</f>
        <v>1</v>
      </c>
      <c r="K112">
        <f t="shared" si="11"/>
        <v>21.5</v>
      </c>
      <c r="L112">
        <f t="shared" si="10"/>
        <v>24</v>
      </c>
    </row>
    <row r="113" spans="1:12" x14ac:dyDescent="0.25">
      <c r="A113" s="2">
        <v>41844</v>
      </c>
      <c r="C113" t="s">
        <v>9</v>
      </c>
      <c r="D113">
        <f t="shared" si="12"/>
        <v>21.5</v>
      </c>
      <c r="E113">
        <f t="shared" si="13"/>
        <v>314.5</v>
      </c>
      <c r="G113" s="2">
        <f t="shared" si="14"/>
        <v>41821</v>
      </c>
      <c r="H113" s="2">
        <f t="shared" si="9"/>
        <v>41851</v>
      </c>
      <c r="I113">
        <f>COUNTIFS($A$1:A113,"&gt;="&amp;DATE(YEAR(A113),MONTH(A113),1),$A$1:A113,"&lt;="&amp;DATE(YEAR(A113),MONTH(A113)+1,1)-1,$C$1:C113,"=метро")</f>
        <v>32</v>
      </c>
      <c r="J113">
        <f>COUNTIFS($A$1:A113,"&gt;="&amp;DATE(YEAR(A113),MONTH(A113),1),$A$1:A113,"&lt;="&amp;DATE(YEAR(A113),MONTH(A113)+1,1)-1,$C$1:C113,"&lt;&gt;метро",$C$1:C113,"&lt;&gt;")</f>
        <v>1</v>
      </c>
      <c r="K113">
        <f t="shared" si="11"/>
        <v>21.5</v>
      </c>
      <c r="L113">
        <f t="shared" si="10"/>
        <v>24</v>
      </c>
    </row>
    <row r="114" spans="1:12" x14ac:dyDescent="0.25">
      <c r="A114" s="2">
        <v>41845</v>
      </c>
      <c r="C114" t="s">
        <v>9</v>
      </c>
      <c r="D114">
        <f t="shared" si="12"/>
        <v>21.5</v>
      </c>
      <c r="E114">
        <f t="shared" si="13"/>
        <v>293</v>
      </c>
      <c r="G114" s="2">
        <f t="shared" si="14"/>
        <v>41821</v>
      </c>
      <c r="H114" s="2">
        <f t="shared" si="9"/>
        <v>41851</v>
      </c>
      <c r="I114">
        <f>COUNTIFS($A$1:A114,"&gt;="&amp;DATE(YEAR(A114),MONTH(A114),1),$A$1:A114,"&lt;="&amp;DATE(YEAR(A114),MONTH(A114)+1,1)-1,$C$1:C114,"=метро")</f>
        <v>33</v>
      </c>
      <c r="J114">
        <f>COUNTIFS($A$1:A114,"&gt;="&amp;DATE(YEAR(A114),MONTH(A114),1),$A$1:A114,"&lt;="&amp;DATE(YEAR(A114),MONTH(A114)+1,1)-1,$C$1:C114,"&lt;&gt;метро",$C$1:C114,"&lt;&gt;")</f>
        <v>1</v>
      </c>
      <c r="K114">
        <f t="shared" si="11"/>
        <v>21.5</v>
      </c>
      <c r="L114">
        <f t="shared" si="10"/>
        <v>24</v>
      </c>
    </row>
    <row r="115" spans="1:12" x14ac:dyDescent="0.25">
      <c r="A115" s="2">
        <v>41845</v>
      </c>
      <c r="C115" t="s">
        <v>9</v>
      </c>
      <c r="D115">
        <f t="shared" si="12"/>
        <v>21.5</v>
      </c>
      <c r="E115">
        <f t="shared" si="13"/>
        <v>271.5</v>
      </c>
      <c r="G115" s="2">
        <f t="shared" si="14"/>
        <v>41821</v>
      </c>
      <c r="H115" s="2">
        <f t="shared" si="9"/>
        <v>41851</v>
      </c>
      <c r="I115">
        <f>COUNTIFS($A$1:A115,"&gt;="&amp;DATE(YEAR(A115),MONTH(A115),1),$A$1:A115,"&lt;="&amp;DATE(YEAR(A115),MONTH(A115)+1,1)-1,$C$1:C115,"=метро")</f>
        <v>34</v>
      </c>
      <c r="J115">
        <f>COUNTIFS($A$1:A115,"&gt;="&amp;DATE(YEAR(A115),MONTH(A115),1),$A$1:A115,"&lt;="&amp;DATE(YEAR(A115),MONTH(A115)+1,1)-1,$C$1:C115,"&lt;&gt;метро",$C$1:C115,"&lt;&gt;")</f>
        <v>1</v>
      </c>
      <c r="K115">
        <f t="shared" si="11"/>
        <v>21.5</v>
      </c>
      <c r="L115">
        <f t="shared" si="10"/>
        <v>24</v>
      </c>
    </row>
    <row r="116" spans="1:12" x14ac:dyDescent="0.25">
      <c r="A116" s="2">
        <v>41848</v>
      </c>
      <c r="C116" t="s">
        <v>9</v>
      </c>
      <c r="D116">
        <f t="shared" si="12"/>
        <v>21.5</v>
      </c>
      <c r="E116">
        <f t="shared" si="13"/>
        <v>250</v>
      </c>
      <c r="G116" s="2">
        <f t="shared" si="14"/>
        <v>41821</v>
      </c>
      <c r="H116" s="2">
        <f t="shared" si="9"/>
        <v>41851</v>
      </c>
      <c r="I116">
        <f>COUNTIFS($A$1:A116,"&gt;="&amp;DATE(YEAR(A116),MONTH(A116),1),$A$1:A116,"&lt;="&amp;DATE(YEAR(A116),MONTH(A116)+1,1)-1,$C$1:C116,"=метро")</f>
        <v>35</v>
      </c>
      <c r="J116">
        <f>COUNTIFS($A$1:A116,"&gt;="&amp;DATE(YEAR(A116),MONTH(A116),1),$A$1:A116,"&lt;="&amp;DATE(YEAR(A116),MONTH(A116)+1,1)-1,$C$1:C116,"&lt;&gt;метро",$C$1:C116,"&lt;&gt;")</f>
        <v>1</v>
      </c>
      <c r="K116">
        <f t="shared" si="11"/>
        <v>21.5</v>
      </c>
      <c r="L116">
        <f t="shared" si="10"/>
        <v>24</v>
      </c>
    </row>
    <row r="117" spans="1:12" x14ac:dyDescent="0.25">
      <c r="A117" s="2">
        <v>41848</v>
      </c>
      <c r="C117" t="s">
        <v>9</v>
      </c>
      <c r="D117">
        <f t="shared" si="12"/>
        <v>21.5</v>
      </c>
      <c r="E117">
        <f t="shared" si="13"/>
        <v>228.5</v>
      </c>
      <c r="G117" s="2">
        <f t="shared" si="14"/>
        <v>41821</v>
      </c>
      <c r="H117" s="2">
        <f t="shared" si="9"/>
        <v>41851</v>
      </c>
      <c r="I117">
        <f>COUNTIFS($A$1:A117,"&gt;="&amp;DATE(YEAR(A117),MONTH(A117),1),$A$1:A117,"&lt;="&amp;DATE(YEAR(A117),MONTH(A117)+1,1)-1,$C$1:C117,"=метро")</f>
        <v>36</v>
      </c>
      <c r="J117">
        <f>COUNTIFS($A$1:A117,"&gt;="&amp;DATE(YEAR(A117),MONTH(A117),1),$A$1:A117,"&lt;="&amp;DATE(YEAR(A117),MONTH(A117)+1,1)-1,$C$1:C117,"&lt;&gt;метро",$C$1:C117,"&lt;&gt;")</f>
        <v>1</v>
      </c>
      <c r="K117">
        <f t="shared" si="11"/>
        <v>21.5</v>
      </c>
      <c r="L117">
        <f t="shared" si="10"/>
        <v>24</v>
      </c>
    </row>
    <row r="118" spans="1:12" x14ac:dyDescent="0.25">
      <c r="A118" s="2">
        <v>41849</v>
      </c>
      <c r="C118" t="s">
        <v>16</v>
      </c>
      <c r="D118">
        <f t="shared" si="12"/>
        <v>24</v>
      </c>
      <c r="E118">
        <f t="shared" si="13"/>
        <v>204.5</v>
      </c>
      <c r="G118" s="2">
        <f t="shared" si="14"/>
        <v>41821</v>
      </c>
      <c r="H118" s="2">
        <f t="shared" si="9"/>
        <v>41851</v>
      </c>
      <c r="I118">
        <f>COUNTIFS($A$1:A118,"&gt;="&amp;DATE(YEAR(A118),MONTH(A118),1),$A$1:A118,"&lt;="&amp;DATE(YEAR(A118),MONTH(A118)+1,1)-1,$C$1:C118,"=метро")</f>
        <v>36</v>
      </c>
      <c r="J118">
        <f>COUNTIFS($A$1:A118,"&gt;="&amp;DATE(YEAR(A118),MONTH(A118),1),$A$1:A118,"&lt;="&amp;DATE(YEAR(A118),MONTH(A118)+1,1)-1,$C$1:C118,"&lt;&gt;метро",$C$1:C118,"&lt;&gt;")</f>
        <v>2</v>
      </c>
      <c r="K118">
        <f t="shared" si="11"/>
        <v>21.5</v>
      </c>
      <c r="L118">
        <f t="shared" si="10"/>
        <v>24</v>
      </c>
    </row>
    <row r="119" spans="1:12" x14ac:dyDescent="0.25">
      <c r="A119" s="2">
        <v>41849</v>
      </c>
      <c r="C119" t="s">
        <v>9</v>
      </c>
      <c r="D119">
        <f t="shared" si="12"/>
        <v>21.5</v>
      </c>
      <c r="E119">
        <f t="shared" si="13"/>
        <v>183</v>
      </c>
      <c r="G119" s="2">
        <f t="shared" si="14"/>
        <v>41821</v>
      </c>
      <c r="H119" s="2">
        <f t="shared" si="9"/>
        <v>41851</v>
      </c>
      <c r="I119">
        <f>COUNTIFS($A$1:A119,"&gt;="&amp;DATE(YEAR(A119),MONTH(A119),1),$A$1:A119,"&lt;="&amp;DATE(YEAR(A119),MONTH(A119)+1,1)-1,$C$1:C119,"=метро")</f>
        <v>37</v>
      </c>
      <c r="J119">
        <f>COUNTIFS($A$1:A119,"&gt;="&amp;DATE(YEAR(A119),MONTH(A119),1),$A$1:A119,"&lt;="&amp;DATE(YEAR(A119),MONTH(A119)+1,1)-1,$C$1:C119,"&lt;&gt;метро",$C$1:C119,"&lt;&gt;")</f>
        <v>2</v>
      </c>
      <c r="K119">
        <f t="shared" si="11"/>
        <v>21.5</v>
      </c>
      <c r="L119">
        <f t="shared" si="10"/>
        <v>24</v>
      </c>
    </row>
    <row r="120" spans="1:12" x14ac:dyDescent="0.25">
      <c r="A120" s="2">
        <v>41849</v>
      </c>
      <c r="C120" t="s">
        <v>9</v>
      </c>
      <c r="D120">
        <f t="shared" si="12"/>
        <v>21.5</v>
      </c>
      <c r="E120">
        <f t="shared" si="13"/>
        <v>161.5</v>
      </c>
      <c r="G120" s="2">
        <f t="shared" si="14"/>
        <v>41821</v>
      </c>
      <c r="H120" s="2">
        <f t="shared" si="9"/>
        <v>41851</v>
      </c>
      <c r="I120">
        <f>COUNTIFS($A$1:A120,"&gt;="&amp;DATE(YEAR(A120),MONTH(A120),1),$A$1:A120,"&lt;="&amp;DATE(YEAR(A120),MONTH(A120)+1,1)-1,$C$1:C120,"=метро")</f>
        <v>38</v>
      </c>
      <c r="J120">
        <f>COUNTIFS($A$1:A120,"&gt;="&amp;DATE(YEAR(A120),MONTH(A120),1),$A$1:A120,"&lt;="&amp;DATE(YEAR(A120),MONTH(A120)+1,1)-1,$C$1:C120,"&lt;&gt;метро",$C$1:C120,"&lt;&gt;")</f>
        <v>2</v>
      </c>
      <c r="K120">
        <f t="shared" si="11"/>
        <v>21.5</v>
      </c>
      <c r="L120">
        <f t="shared" si="10"/>
        <v>24</v>
      </c>
    </row>
    <row r="121" spans="1:12" x14ac:dyDescent="0.25">
      <c r="A121" s="2">
        <v>41850</v>
      </c>
      <c r="C121" t="s">
        <v>16</v>
      </c>
      <c r="D121">
        <f t="shared" si="12"/>
        <v>24</v>
      </c>
      <c r="E121">
        <f t="shared" si="13"/>
        <v>137.5</v>
      </c>
      <c r="G121" s="2">
        <f t="shared" si="14"/>
        <v>41821</v>
      </c>
      <c r="H121" s="2">
        <f t="shared" si="9"/>
        <v>41851</v>
      </c>
      <c r="I121">
        <f>COUNTIFS($A$1:A121,"&gt;="&amp;DATE(YEAR(A121),MONTH(A121),1),$A$1:A121,"&lt;="&amp;DATE(YEAR(A121),MONTH(A121)+1,1)-1,$C$1:C121,"=метро")</f>
        <v>38</v>
      </c>
      <c r="J121">
        <f>COUNTIFS($A$1:A121,"&gt;="&amp;DATE(YEAR(A121),MONTH(A121),1),$A$1:A121,"&lt;="&amp;DATE(YEAR(A121),MONTH(A121)+1,1)-1,$C$1:C121,"&lt;&gt;метро",$C$1:C121,"&lt;&gt;")</f>
        <v>3</v>
      </c>
      <c r="K121">
        <f t="shared" si="11"/>
        <v>21.5</v>
      </c>
      <c r="L121">
        <f t="shared" si="10"/>
        <v>24</v>
      </c>
    </row>
    <row r="122" spans="1:12" x14ac:dyDescent="0.25">
      <c r="A122" s="2">
        <v>41850</v>
      </c>
      <c r="C122" t="s">
        <v>9</v>
      </c>
      <c r="D122">
        <f t="shared" si="12"/>
        <v>21.5</v>
      </c>
      <c r="E122">
        <f t="shared" si="13"/>
        <v>116</v>
      </c>
      <c r="G122" s="2">
        <f t="shared" si="14"/>
        <v>41821</v>
      </c>
      <c r="H122" s="2">
        <f t="shared" si="9"/>
        <v>41851</v>
      </c>
      <c r="I122">
        <f>COUNTIFS($A$1:A122,"&gt;="&amp;DATE(YEAR(A122),MONTH(A122),1),$A$1:A122,"&lt;="&amp;DATE(YEAR(A122),MONTH(A122)+1,1)-1,$C$1:C122,"=метро")</f>
        <v>39</v>
      </c>
      <c r="J122">
        <f>COUNTIFS($A$1:A122,"&gt;="&amp;DATE(YEAR(A122),MONTH(A122),1),$A$1:A122,"&lt;="&amp;DATE(YEAR(A122),MONTH(A122)+1,1)-1,$C$1:C122,"&lt;&gt;метро",$C$1:C122,"&lt;&gt;")</f>
        <v>3</v>
      </c>
      <c r="K122">
        <f t="shared" si="11"/>
        <v>21.5</v>
      </c>
      <c r="L122">
        <f t="shared" si="10"/>
        <v>24</v>
      </c>
    </row>
    <row r="123" spans="1:12" x14ac:dyDescent="0.25">
      <c r="A123" s="2">
        <v>41850</v>
      </c>
      <c r="C123" t="s">
        <v>9</v>
      </c>
      <c r="D123">
        <f t="shared" si="12"/>
        <v>21.5</v>
      </c>
      <c r="E123">
        <f t="shared" si="13"/>
        <v>94.5</v>
      </c>
      <c r="G123" s="2">
        <f t="shared" si="14"/>
        <v>41821</v>
      </c>
      <c r="H123" s="2">
        <f t="shared" si="9"/>
        <v>41851</v>
      </c>
      <c r="I123">
        <f>COUNTIFS($A$1:A123,"&gt;="&amp;DATE(YEAR(A123),MONTH(A123),1),$A$1:A123,"&lt;="&amp;DATE(YEAR(A123),MONTH(A123)+1,1)-1,$C$1:C123,"=метро")</f>
        <v>40</v>
      </c>
      <c r="J123">
        <f>COUNTIFS($A$1:A123,"&gt;="&amp;DATE(YEAR(A123),MONTH(A123),1),$A$1:A123,"&lt;="&amp;DATE(YEAR(A123),MONTH(A123)+1,1)-1,$C$1:C123,"&lt;&gt;метро",$C$1:C123,"&lt;&gt;")</f>
        <v>3</v>
      </c>
      <c r="K123">
        <f t="shared" si="11"/>
        <v>21.5</v>
      </c>
      <c r="L123">
        <f t="shared" si="10"/>
        <v>24</v>
      </c>
    </row>
    <row r="124" spans="1:12" x14ac:dyDescent="0.25">
      <c r="A124" s="6">
        <v>41852</v>
      </c>
      <c r="B124" s="7"/>
      <c r="C124" s="7" t="s">
        <v>17</v>
      </c>
      <c r="D124" s="7">
        <f t="shared" si="12"/>
        <v>24</v>
      </c>
      <c r="E124" s="7">
        <f t="shared" si="13"/>
        <v>70.5</v>
      </c>
      <c r="F124" s="8">
        <v>41852</v>
      </c>
      <c r="G124" s="2">
        <f t="shared" si="14"/>
        <v>41852</v>
      </c>
      <c r="H124" s="2">
        <f t="shared" si="9"/>
        <v>41882</v>
      </c>
      <c r="I124">
        <f>COUNTIFS($A$1:A124,"&gt;="&amp;DATE(YEAR(A124),MONTH(A124),1),$A$1:A124,"&lt;="&amp;DATE(YEAR(A124),MONTH(A124)+1,1)-1,$C$1:C124,"=метро")</f>
        <v>0</v>
      </c>
      <c r="J124">
        <f>COUNTIFS($A$1:A124,"&gt;="&amp;DATE(YEAR(A124),MONTH(A124),1),$A$1:A124,"&lt;="&amp;DATE(YEAR(A124),MONTH(A124)+1,1)-1,$C$1:C124,"&lt;&gt;метро",$C$1:C124,"&lt;&gt;")</f>
        <v>1</v>
      </c>
      <c r="K124" t="e">
        <f t="shared" si="11"/>
        <v>#N/A</v>
      </c>
      <c r="L124">
        <f t="shared" si="10"/>
        <v>24</v>
      </c>
    </row>
    <row r="125" spans="1:12" x14ac:dyDescent="0.25">
      <c r="A125" s="2">
        <v>41852</v>
      </c>
      <c r="C125" t="s">
        <v>9</v>
      </c>
      <c r="D125">
        <f t="shared" si="12"/>
        <v>27</v>
      </c>
      <c r="E125">
        <f t="shared" si="13"/>
        <v>43.5</v>
      </c>
      <c r="G125" s="2">
        <f t="shared" si="14"/>
        <v>41852</v>
      </c>
      <c r="H125" s="2">
        <f t="shared" si="9"/>
        <v>41882</v>
      </c>
      <c r="I125">
        <f>COUNTIFS($A$1:A125,"&gt;="&amp;DATE(YEAR(A125),MONTH(A125),1),$A$1:A125,"&lt;="&amp;DATE(YEAR(A125),MONTH(A125)+1,1)-1,$C$1:C125,"=метро")</f>
        <v>1</v>
      </c>
      <c r="J125">
        <f>COUNTIFS($A$1:A125,"&gt;="&amp;DATE(YEAR(A125),MONTH(A125),1),$A$1:A125,"&lt;="&amp;DATE(YEAR(A125),MONTH(A125)+1,1)-1,$C$1:C125,"&lt;&gt;метро",$C$1:C125,"&lt;&gt;")</f>
        <v>1</v>
      </c>
      <c r="K125">
        <f t="shared" si="11"/>
        <v>27</v>
      </c>
      <c r="L125">
        <f t="shared" si="10"/>
        <v>24</v>
      </c>
    </row>
    <row r="126" spans="1:12" x14ac:dyDescent="0.25">
      <c r="A126" s="2">
        <v>41852</v>
      </c>
      <c r="B126">
        <v>1000</v>
      </c>
      <c r="D126">
        <f t="shared" si="12"/>
        <v>0</v>
      </c>
      <c r="E126">
        <f t="shared" si="13"/>
        <v>1043.5</v>
      </c>
      <c r="G126" s="2">
        <f t="shared" si="14"/>
        <v>41852</v>
      </c>
      <c r="H126" s="2">
        <f t="shared" si="9"/>
        <v>41882</v>
      </c>
      <c r="I126">
        <f>COUNTIFS($A$1:A126,"&gt;="&amp;DATE(YEAR(A126),MONTH(A126),1),$A$1:A126,"&lt;="&amp;DATE(YEAR(A126),MONTH(A126)+1,1)-1,$C$1:C126,"=метро")</f>
        <v>1</v>
      </c>
      <c r="J126">
        <f>COUNTIFS($A$1:A126,"&gt;="&amp;DATE(YEAR(A126),MONTH(A126),1),$A$1:A126,"&lt;="&amp;DATE(YEAR(A126),MONTH(A126)+1,1)-1,$C$1:C126,"&lt;&gt;метро",$C$1:C126,"&lt;&gt;")</f>
        <v>1</v>
      </c>
      <c r="K126">
        <f t="shared" si="11"/>
        <v>27</v>
      </c>
      <c r="L126">
        <f t="shared" si="10"/>
        <v>24</v>
      </c>
    </row>
    <row r="127" spans="1:12" x14ac:dyDescent="0.25">
      <c r="A127" s="2">
        <v>41852</v>
      </c>
      <c r="C127" t="s">
        <v>9</v>
      </c>
      <c r="D127">
        <f t="shared" si="12"/>
        <v>27</v>
      </c>
      <c r="E127">
        <f t="shared" si="13"/>
        <v>1016.5</v>
      </c>
      <c r="G127" s="2">
        <f t="shared" si="14"/>
        <v>41852</v>
      </c>
      <c r="H127" s="2">
        <f t="shared" si="9"/>
        <v>41882</v>
      </c>
      <c r="I127">
        <f>COUNTIFS($A$1:A127,"&gt;="&amp;DATE(YEAR(A127),MONTH(A127),1),$A$1:A127,"&lt;="&amp;DATE(YEAR(A127),MONTH(A127)+1,1)-1,$C$1:C127,"=метро")</f>
        <v>2</v>
      </c>
      <c r="J127">
        <f>COUNTIFS($A$1:A127,"&gt;="&amp;DATE(YEAR(A127),MONTH(A127),1),$A$1:A127,"&lt;="&amp;DATE(YEAR(A127),MONTH(A127)+1,1)-1,$C$1:C127,"&lt;&gt;метро",$C$1:C127,"&lt;&gt;")</f>
        <v>1</v>
      </c>
      <c r="K127">
        <f t="shared" si="11"/>
        <v>27</v>
      </c>
      <c r="L127">
        <f t="shared" si="10"/>
        <v>24</v>
      </c>
    </row>
    <row r="128" spans="1:12" x14ac:dyDescent="0.25">
      <c r="A128" s="2">
        <v>41855</v>
      </c>
      <c r="C128" t="s">
        <v>9</v>
      </c>
      <c r="D128">
        <f t="shared" si="12"/>
        <v>27</v>
      </c>
      <c r="E128">
        <f t="shared" si="13"/>
        <v>989.5</v>
      </c>
      <c r="G128" s="2">
        <f t="shared" si="14"/>
        <v>41852</v>
      </c>
      <c r="H128" s="2">
        <f t="shared" si="9"/>
        <v>41882</v>
      </c>
      <c r="I128">
        <f>COUNTIFS($A$1:A128,"&gt;="&amp;DATE(YEAR(A128),MONTH(A128),1),$A$1:A128,"&lt;="&amp;DATE(YEAR(A128),MONTH(A128)+1,1)-1,$C$1:C128,"=метро")</f>
        <v>3</v>
      </c>
      <c r="J128">
        <f>COUNTIFS($A$1:A128,"&gt;="&amp;DATE(YEAR(A128),MONTH(A128),1),$A$1:A128,"&lt;="&amp;DATE(YEAR(A128),MONTH(A128)+1,1)-1,$C$1:C128,"&lt;&gt;метро",$C$1:C128,"&lt;&gt;")</f>
        <v>1</v>
      </c>
      <c r="K128">
        <f t="shared" si="11"/>
        <v>27</v>
      </c>
      <c r="L128">
        <f t="shared" si="10"/>
        <v>24</v>
      </c>
    </row>
    <row r="129" spans="1:12" x14ac:dyDescent="0.25">
      <c r="A129" s="2">
        <v>41855</v>
      </c>
      <c r="C129" t="s">
        <v>9</v>
      </c>
      <c r="D129">
        <f t="shared" si="12"/>
        <v>27</v>
      </c>
      <c r="E129">
        <f t="shared" si="13"/>
        <v>962.5</v>
      </c>
      <c r="G129" s="2">
        <f t="shared" si="14"/>
        <v>41852</v>
      </c>
      <c r="H129" s="2">
        <f t="shared" si="9"/>
        <v>41882</v>
      </c>
      <c r="I129">
        <f>COUNTIFS($A$1:A129,"&gt;="&amp;DATE(YEAR(A129),MONTH(A129),1),$A$1:A129,"&lt;="&amp;DATE(YEAR(A129),MONTH(A129)+1,1)-1,$C$1:C129,"=метро")</f>
        <v>4</v>
      </c>
      <c r="J129">
        <f>COUNTIFS($A$1:A129,"&gt;="&amp;DATE(YEAR(A129),MONTH(A129),1),$A$1:A129,"&lt;="&amp;DATE(YEAR(A129),MONTH(A129)+1,1)-1,$C$1:C129,"&lt;&gt;метро",$C$1:C129,"&lt;&gt;")</f>
        <v>1</v>
      </c>
      <c r="K129">
        <f t="shared" si="11"/>
        <v>27</v>
      </c>
      <c r="L129">
        <f t="shared" si="10"/>
        <v>24</v>
      </c>
    </row>
    <row r="130" spans="1:12" x14ac:dyDescent="0.25">
      <c r="A130" s="2">
        <v>41856</v>
      </c>
      <c r="C130" t="s">
        <v>9</v>
      </c>
      <c r="D130">
        <f t="shared" si="12"/>
        <v>27</v>
      </c>
      <c r="E130">
        <f t="shared" si="13"/>
        <v>935.5</v>
      </c>
      <c r="G130" s="2">
        <f t="shared" si="14"/>
        <v>41852</v>
      </c>
      <c r="H130" s="2">
        <f t="shared" ref="H130:H193" si="15">DATE(YEAR(A130),MONTH(A130)+1,1)-1</f>
        <v>41882</v>
      </c>
      <c r="I130">
        <f>COUNTIFS($A$1:A130,"&gt;="&amp;DATE(YEAR(A130),MONTH(A130),1),$A$1:A130,"&lt;="&amp;DATE(YEAR(A130),MONTH(A130)+1,1)-1,$C$1:C130,"=метро")</f>
        <v>5</v>
      </c>
      <c r="J130">
        <f>COUNTIFS($A$1:A130,"&gt;="&amp;DATE(YEAR(A130),MONTH(A130),1),$A$1:A130,"&lt;="&amp;DATE(YEAR(A130),MONTH(A130)+1,1)-1,$C$1:C130,"&lt;&gt;метро",$C$1:C130,"&lt;&gt;")</f>
        <v>1</v>
      </c>
      <c r="K130">
        <f t="shared" si="11"/>
        <v>27</v>
      </c>
      <c r="L130">
        <f t="shared" si="10"/>
        <v>24</v>
      </c>
    </row>
    <row r="131" spans="1:12" x14ac:dyDescent="0.25">
      <c r="A131" s="2">
        <v>41856</v>
      </c>
      <c r="C131" t="s">
        <v>9</v>
      </c>
      <c r="D131">
        <f t="shared" si="12"/>
        <v>27</v>
      </c>
      <c r="E131">
        <f t="shared" si="13"/>
        <v>908.5</v>
      </c>
      <c r="G131" s="2">
        <f t="shared" si="14"/>
        <v>41852</v>
      </c>
      <c r="H131" s="2">
        <f t="shared" si="15"/>
        <v>41882</v>
      </c>
      <c r="I131">
        <f>COUNTIFS($A$1:A131,"&gt;="&amp;DATE(YEAR(A131),MONTH(A131),1),$A$1:A131,"&lt;="&amp;DATE(YEAR(A131),MONTH(A131)+1,1)-1,$C$1:C131,"=метро")</f>
        <v>6</v>
      </c>
      <c r="J131">
        <f>COUNTIFS($A$1:A131,"&gt;="&amp;DATE(YEAR(A131),MONTH(A131),1),$A$1:A131,"&lt;="&amp;DATE(YEAR(A131),MONTH(A131)+1,1)-1,$C$1:C131,"&lt;&gt;метро",$C$1:C131,"&lt;&gt;")</f>
        <v>1</v>
      </c>
      <c r="K131">
        <f t="shared" si="11"/>
        <v>27</v>
      </c>
      <c r="L131">
        <f t="shared" ref="L131:L194" si="16">VLOOKUP(J131,$N$13:$O$16,2,TRUE)</f>
        <v>24</v>
      </c>
    </row>
    <row r="132" spans="1:12" x14ac:dyDescent="0.25">
      <c r="A132" s="2">
        <v>41857</v>
      </c>
      <c r="C132" t="s">
        <v>9</v>
      </c>
      <c r="D132">
        <f t="shared" si="12"/>
        <v>27</v>
      </c>
      <c r="E132">
        <f t="shared" si="13"/>
        <v>881.5</v>
      </c>
      <c r="G132" s="2">
        <f t="shared" si="14"/>
        <v>41852</v>
      </c>
      <c r="H132" s="2">
        <f t="shared" si="15"/>
        <v>41882</v>
      </c>
      <c r="I132">
        <f>COUNTIFS($A$1:A132,"&gt;="&amp;DATE(YEAR(A132),MONTH(A132),1),$A$1:A132,"&lt;="&amp;DATE(YEAR(A132),MONTH(A132)+1,1)-1,$C$1:C132,"=метро")</f>
        <v>7</v>
      </c>
      <c r="J132">
        <f>COUNTIFS($A$1:A132,"&gt;="&amp;DATE(YEAR(A132),MONTH(A132),1),$A$1:A132,"&lt;="&amp;DATE(YEAR(A132),MONTH(A132)+1,1)-1,$C$1:C132,"&lt;&gt;метро",$C$1:C132,"&lt;&gt;")</f>
        <v>1</v>
      </c>
      <c r="K132">
        <f t="shared" ref="K132:K195" si="17">VLOOKUP(I132,$N$4:$O$8,2,TRUE)</f>
        <v>27</v>
      </c>
      <c r="L132">
        <f t="shared" si="16"/>
        <v>24</v>
      </c>
    </row>
    <row r="133" spans="1:12" x14ac:dyDescent="0.25">
      <c r="A133" s="2">
        <v>41857</v>
      </c>
      <c r="C133" t="s">
        <v>9</v>
      </c>
      <c r="D133">
        <f t="shared" si="12"/>
        <v>27</v>
      </c>
      <c r="E133">
        <f t="shared" si="13"/>
        <v>854.5</v>
      </c>
      <c r="G133" s="2">
        <f t="shared" si="14"/>
        <v>41852</v>
      </c>
      <c r="H133" s="2">
        <f t="shared" si="15"/>
        <v>41882</v>
      </c>
      <c r="I133">
        <f>COUNTIFS($A$1:A133,"&gt;="&amp;DATE(YEAR(A133),MONTH(A133),1),$A$1:A133,"&lt;="&amp;DATE(YEAR(A133),MONTH(A133)+1,1)-1,$C$1:C133,"=метро")</f>
        <v>8</v>
      </c>
      <c r="J133">
        <f>COUNTIFS($A$1:A133,"&gt;="&amp;DATE(YEAR(A133),MONTH(A133),1),$A$1:A133,"&lt;="&amp;DATE(YEAR(A133),MONTH(A133)+1,1)-1,$C$1:C133,"&lt;&gt;метро",$C$1:C133,"&lt;&gt;")</f>
        <v>1</v>
      </c>
      <c r="K133">
        <f t="shared" si="17"/>
        <v>27</v>
      </c>
      <c r="L133">
        <f t="shared" si="16"/>
        <v>24</v>
      </c>
    </row>
    <row r="134" spans="1:12" x14ac:dyDescent="0.25">
      <c r="A134" s="2">
        <v>41858</v>
      </c>
      <c r="C134" t="s">
        <v>9</v>
      </c>
      <c r="D134">
        <f t="shared" si="12"/>
        <v>27</v>
      </c>
      <c r="E134">
        <f t="shared" si="13"/>
        <v>827.5</v>
      </c>
      <c r="G134" s="2">
        <f t="shared" si="14"/>
        <v>41852</v>
      </c>
      <c r="H134" s="2">
        <f t="shared" si="15"/>
        <v>41882</v>
      </c>
      <c r="I134">
        <f>COUNTIFS($A$1:A134,"&gt;="&amp;DATE(YEAR(A134),MONTH(A134),1),$A$1:A134,"&lt;="&amp;DATE(YEAR(A134),MONTH(A134)+1,1)-1,$C$1:C134,"=метро")</f>
        <v>9</v>
      </c>
      <c r="J134">
        <f>COUNTIFS($A$1:A134,"&gt;="&amp;DATE(YEAR(A134),MONTH(A134),1),$A$1:A134,"&lt;="&amp;DATE(YEAR(A134),MONTH(A134)+1,1)-1,$C$1:C134,"&lt;&gt;метро",$C$1:C134,"&lt;&gt;")</f>
        <v>1</v>
      </c>
      <c r="K134">
        <f t="shared" si="17"/>
        <v>27</v>
      </c>
      <c r="L134">
        <f t="shared" si="16"/>
        <v>24</v>
      </c>
    </row>
    <row r="135" spans="1:12" x14ac:dyDescent="0.25">
      <c r="A135" s="2">
        <v>41858</v>
      </c>
      <c r="C135" t="s">
        <v>9</v>
      </c>
      <c r="D135">
        <f t="shared" si="12"/>
        <v>27</v>
      </c>
      <c r="E135">
        <f t="shared" si="13"/>
        <v>800.5</v>
      </c>
      <c r="G135" s="2">
        <f t="shared" si="14"/>
        <v>41852</v>
      </c>
      <c r="H135" s="2">
        <f t="shared" si="15"/>
        <v>41882</v>
      </c>
      <c r="I135">
        <f>COUNTIFS($A$1:A135,"&gt;="&amp;DATE(YEAR(A135),MONTH(A135),1),$A$1:A135,"&lt;="&amp;DATE(YEAR(A135),MONTH(A135)+1,1)-1,$C$1:C135,"=метро")</f>
        <v>10</v>
      </c>
      <c r="J135">
        <f>COUNTIFS($A$1:A135,"&gt;="&amp;DATE(YEAR(A135),MONTH(A135),1),$A$1:A135,"&lt;="&amp;DATE(YEAR(A135),MONTH(A135)+1,1)-1,$C$1:C135,"&lt;&gt;метро",$C$1:C135,"&lt;&gt;")</f>
        <v>1</v>
      </c>
      <c r="K135">
        <f t="shared" si="17"/>
        <v>27</v>
      </c>
      <c r="L135">
        <f t="shared" si="16"/>
        <v>24</v>
      </c>
    </row>
    <row r="136" spans="1:12" x14ac:dyDescent="0.25">
      <c r="A136" s="2">
        <v>41859</v>
      </c>
      <c r="C136" t="s">
        <v>9</v>
      </c>
      <c r="D136">
        <f t="shared" si="12"/>
        <v>25.5</v>
      </c>
      <c r="E136">
        <f t="shared" si="13"/>
        <v>775</v>
      </c>
      <c r="G136" s="2">
        <f t="shared" si="14"/>
        <v>41852</v>
      </c>
      <c r="H136" s="2">
        <f t="shared" si="15"/>
        <v>41882</v>
      </c>
      <c r="I136">
        <f>COUNTIFS($A$1:A136,"&gt;="&amp;DATE(YEAR(A136),MONTH(A136),1),$A$1:A136,"&lt;="&amp;DATE(YEAR(A136),MONTH(A136)+1,1)-1,$C$1:C136,"=метро")</f>
        <v>11</v>
      </c>
      <c r="J136">
        <f>COUNTIFS($A$1:A136,"&gt;="&amp;DATE(YEAR(A136),MONTH(A136),1),$A$1:A136,"&lt;="&amp;DATE(YEAR(A136),MONTH(A136)+1,1)-1,$C$1:C136,"&lt;&gt;метро",$C$1:C136,"&lt;&gt;")</f>
        <v>1</v>
      </c>
      <c r="K136">
        <f t="shared" si="17"/>
        <v>25.5</v>
      </c>
      <c r="L136">
        <f t="shared" si="16"/>
        <v>24</v>
      </c>
    </row>
    <row r="137" spans="1:12" x14ac:dyDescent="0.25">
      <c r="A137" s="2">
        <v>41859</v>
      </c>
      <c r="C137" t="s">
        <v>9</v>
      </c>
      <c r="D137">
        <f t="shared" si="12"/>
        <v>25.5</v>
      </c>
      <c r="E137">
        <f t="shared" si="13"/>
        <v>749.5</v>
      </c>
      <c r="G137" s="2">
        <f t="shared" si="14"/>
        <v>41852</v>
      </c>
      <c r="H137" s="2">
        <f t="shared" si="15"/>
        <v>41882</v>
      </c>
      <c r="I137">
        <f>COUNTIFS($A$1:A137,"&gt;="&amp;DATE(YEAR(A137),MONTH(A137),1),$A$1:A137,"&lt;="&amp;DATE(YEAR(A137),MONTH(A137)+1,1)-1,$C$1:C137,"=метро")</f>
        <v>12</v>
      </c>
      <c r="J137">
        <f>COUNTIFS($A$1:A137,"&gt;="&amp;DATE(YEAR(A137),MONTH(A137),1),$A$1:A137,"&lt;="&amp;DATE(YEAR(A137),MONTH(A137)+1,1)-1,$C$1:C137,"&lt;&gt;метро",$C$1:C137,"&lt;&gt;")</f>
        <v>1</v>
      </c>
      <c r="K137">
        <f t="shared" si="17"/>
        <v>25.5</v>
      </c>
      <c r="L137">
        <f t="shared" si="16"/>
        <v>24</v>
      </c>
    </row>
    <row r="138" spans="1:12" x14ac:dyDescent="0.25">
      <c r="A138" s="2">
        <v>41862</v>
      </c>
      <c r="C138" t="s">
        <v>9</v>
      </c>
      <c r="D138">
        <f t="shared" si="12"/>
        <v>25.5</v>
      </c>
      <c r="E138">
        <f t="shared" si="13"/>
        <v>724</v>
      </c>
      <c r="G138" s="2">
        <f t="shared" si="14"/>
        <v>41852</v>
      </c>
      <c r="H138" s="2">
        <f t="shared" si="15"/>
        <v>41882</v>
      </c>
      <c r="I138">
        <f>COUNTIFS($A$1:A138,"&gt;="&amp;DATE(YEAR(A138),MONTH(A138),1),$A$1:A138,"&lt;="&amp;DATE(YEAR(A138),MONTH(A138)+1,1)-1,$C$1:C138,"=метро")</f>
        <v>13</v>
      </c>
      <c r="J138">
        <f>COUNTIFS($A$1:A138,"&gt;="&amp;DATE(YEAR(A138),MONTH(A138),1),$A$1:A138,"&lt;="&amp;DATE(YEAR(A138),MONTH(A138)+1,1)-1,$C$1:C138,"&lt;&gt;метро",$C$1:C138,"&lt;&gt;")</f>
        <v>1</v>
      </c>
      <c r="K138">
        <f t="shared" si="17"/>
        <v>25.5</v>
      </c>
      <c r="L138">
        <f t="shared" si="16"/>
        <v>24</v>
      </c>
    </row>
    <row r="139" spans="1:12" x14ac:dyDescent="0.25">
      <c r="A139" s="2">
        <v>41862</v>
      </c>
      <c r="C139" t="s">
        <v>9</v>
      </c>
      <c r="D139">
        <f t="shared" si="12"/>
        <v>25.5</v>
      </c>
      <c r="E139">
        <f t="shared" si="13"/>
        <v>698.5</v>
      </c>
      <c r="G139" s="2">
        <f t="shared" si="14"/>
        <v>41852</v>
      </c>
      <c r="H139" s="2">
        <f t="shared" si="15"/>
        <v>41882</v>
      </c>
      <c r="I139">
        <f>COUNTIFS($A$1:A139,"&gt;="&amp;DATE(YEAR(A139),MONTH(A139),1),$A$1:A139,"&lt;="&amp;DATE(YEAR(A139),MONTH(A139)+1,1)-1,$C$1:C139,"=метро")</f>
        <v>14</v>
      </c>
      <c r="J139">
        <f>COUNTIFS($A$1:A139,"&gt;="&amp;DATE(YEAR(A139),MONTH(A139),1),$A$1:A139,"&lt;="&amp;DATE(YEAR(A139),MONTH(A139)+1,1)-1,$C$1:C139,"&lt;&gt;метро",$C$1:C139,"&lt;&gt;")</f>
        <v>1</v>
      </c>
      <c r="K139">
        <f t="shared" si="17"/>
        <v>25.5</v>
      </c>
      <c r="L139">
        <f t="shared" si="16"/>
        <v>24</v>
      </c>
    </row>
    <row r="140" spans="1:12" x14ac:dyDescent="0.25">
      <c r="A140" s="2">
        <v>41863</v>
      </c>
      <c r="C140" t="s">
        <v>9</v>
      </c>
      <c r="D140">
        <f t="shared" si="12"/>
        <v>25.5</v>
      </c>
      <c r="E140">
        <f t="shared" si="13"/>
        <v>673</v>
      </c>
      <c r="G140" s="2">
        <f t="shared" si="14"/>
        <v>41852</v>
      </c>
      <c r="H140" s="2">
        <f t="shared" si="15"/>
        <v>41882</v>
      </c>
      <c r="I140">
        <f>COUNTIFS($A$1:A140,"&gt;="&amp;DATE(YEAR(A140),MONTH(A140),1),$A$1:A140,"&lt;="&amp;DATE(YEAR(A140),MONTH(A140)+1,1)-1,$C$1:C140,"=метро")</f>
        <v>15</v>
      </c>
      <c r="J140">
        <f>COUNTIFS($A$1:A140,"&gt;="&amp;DATE(YEAR(A140),MONTH(A140),1),$A$1:A140,"&lt;="&amp;DATE(YEAR(A140),MONTH(A140)+1,1)-1,$C$1:C140,"&lt;&gt;метро",$C$1:C140,"&lt;&gt;")</f>
        <v>1</v>
      </c>
      <c r="K140">
        <f t="shared" si="17"/>
        <v>25.5</v>
      </c>
      <c r="L140">
        <f t="shared" si="16"/>
        <v>24</v>
      </c>
    </row>
    <row r="141" spans="1:12" x14ac:dyDescent="0.25">
      <c r="A141" s="2">
        <v>41863</v>
      </c>
      <c r="C141" t="s">
        <v>9</v>
      </c>
      <c r="D141">
        <f t="shared" si="12"/>
        <v>25.5</v>
      </c>
      <c r="E141">
        <f t="shared" si="13"/>
        <v>647.5</v>
      </c>
      <c r="G141" s="2">
        <f t="shared" si="14"/>
        <v>41852</v>
      </c>
      <c r="H141" s="2">
        <f t="shared" si="15"/>
        <v>41882</v>
      </c>
      <c r="I141">
        <f>COUNTIFS($A$1:A141,"&gt;="&amp;DATE(YEAR(A141),MONTH(A141),1),$A$1:A141,"&lt;="&amp;DATE(YEAR(A141),MONTH(A141)+1,1)-1,$C$1:C141,"=метро")</f>
        <v>16</v>
      </c>
      <c r="J141">
        <f>COUNTIFS($A$1:A141,"&gt;="&amp;DATE(YEAR(A141),MONTH(A141),1),$A$1:A141,"&lt;="&amp;DATE(YEAR(A141),MONTH(A141)+1,1)-1,$C$1:C141,"&lt;&gt;метро",$C$1:C141,"&lt;&gt;")</f>
        <v>1</v>
      </c>
      <c r="K141">
        <f t="shared" si="17"/>
        <v>25.5</v>
      </c>
      <c r="L141">
        <f t="shared" si="16"/>
        <v>24</v>
      </c>
    </row>
    <row r="142" spans="1:12" x14ac:dyDescent="0.25">
      <c r="A142" s="2">
        <v>41864</v>
      </c>
      <c r="C142" t="s">
        <v>9</v>
      </c>
      <c r="D142">
        <f t="shared" si="12"/>
        <v>25.5</v>
      </c>
      <c r="E142">
        <f t="shared" si="13"/>
        <v>622</v>
      </c>
      <c r="G142" s="2">
        <f t="shared" si="14"/>
        <v>41852</v>
      </c>
      <c r="H142" s="2">
        <f t="shared" si="15"/>
        <v>41882</v>
      </c>
      <c r="I142">
        <f>COUNTIFS($A$1:A142,"&gt;="&amp;DATE(YEAR(A142),MONTH(A142),1),$A$1:A142,"&lt;="&amp;DATE(YEAR(A142),MONTH(A142)+1,1)-1,$C$1:C142,"=метро")</f>
        <v>17</v>
      </c>
      <c r="J142">
        <f>COUNTIFS($A$1:A142,"&gt;="&amp;DATE(YEAR(A142),MONTH(A142),1),$A$1:A142,"&lt;="&amp;DATE(YEAR(A142),MONTH(A142)+1,1)-1,$C$1:C142,"&lt;&gt;метро",$C$1:C142,"&lt;&gt;")</f>
        <v>1</v>
      </c>
      <c r="K142">
        <f t="shared" si="17"/>
        <v>25.5</v>
      </c>
      <c r="L142">
        <f t="shared" si="16"/>
        <v>24</v>
      </c>
    </row>
    <row r="143" spans="1:12" x14ac:dyDescent="0.25">
      <c r="A143" s="2">
        <v>41864</v>
      </c>
      <c r="C143" t="s">
        <v>9</v>
      </c>
      <c r="D143">
        <f t="shared" si="12"/>
        <v>25.5</v>
      </c>
      <c r="E143">
        <f t="shared" si="13"/>
        <v>596.5</v>
      </c>
      <c r="G143" s="2">
        <f t="shared" si="14"/>
        <v>41852</v>
      </c>
      <c r="H143" s="2">
        <f t="shared" si="15"/>
        <v>41882</v>
      </c>
      <c r="I143">
        <f>COUNTIFS($A$1:A143,"&gt;="&amp;DATE(YEAR(A143),MONTH(A143),1),$A$1:A143,"&lt;="&amp;DATE(YEAR(A143),MONTH(A143)+1,1)-1,$C$1:C143,"=метро")</f>
        <v>18</v>
      </c>
      <c r="J143">
        <f>COUNTIFS($A$1:A143,"&gt;="&amp;DATE(YEAR(A143),MONTH(A143),1),$A$1:A143,"&lt;="&amp;DATE(YEAR(A143),MONTH(A143)+1,1)-1,$C$1:C143,"&lt;&gt;метро",$C$1:C143,"&lt;&gt;")</f>
        <v>1</v>
      </c>
      <c r="K143">
        <f t="shared" si="17"/>
        <v>25.5</v>
      </c>
      <c r="L143">
        <f t="shared" si="16"/>
        <v>24</v>
      </c>
    </row>
    <row r="144" spans="1:12" x14ac:dyDescent="0.25">
      <c r="A144" s="2">
        <v>41865</v>
      </c>
      <c r="C144" t="s">
        <v>9</v>
      </c>
      <c r="D144">
        <f t="shared" si="12"/>
        <v>25.5</v>
      </c>
      <c r="E144">
        <f t="shared" si="13"/>
        <v>571</v>
      </c>
      <c r="G144" s="2">
        <f t="shared" si="14"/>
        <v>41852</v>
      </c>
      <c r="H144" s="2">
        <f t="shared" si="15"/>
        <v>41882</v>
      </c>
      <c r="I144">
        <f>COUNTIFS($A$1:A144,"&gt;="&amp;DATE(YEAR(A144),MONTH(A144),1),$A$1:A144,"&lt;="&amp;DATE(YEAR(A144),MONTH(A144)+1,1)-1,$C$1:C144,"=метро")</f>
        <v>19</v>
      </c>
      <c r="J144">
        <f>COUNTIFS($A$1:A144,"&gt;="&amp;DATE(YEAR(A144),MONTH(A144),1),$A$1:A144,"&lt;="&amp;DATE(YEAR(A144),MONTH(A144)+1,1)-1,$C$1:C144,"&lt;&gt;метро",$C$1:C144,"&lt;&gt;")</f>
        <v>1</v>
      </c>
      <c r="K144">
        <f t="shared" si="17"/>
        <v>25.5</v>
      </c>
      <c r="L144">
        <f t="shared" si="16"/>
        <v>24</v>
      </c>
    </row>
    <row r="145" spans="1:14" x14ac:dyDescent="0.25">
      <c r="A145" s="2">
        <v>41865</v>
      </c>
      <c r="C145" t="s">
        <v>9</v>
      </c>
      <c r="D145">
        <f t="shared" si="12"/>
        <v>25.5</v>
      </c>
      <c r="E145">
        <f t="shared" si="13"/>
        <v>545.5</v>
      </c>
      <c r="G145" s="2">
        <f t="shared" si="14"/>
        <v>41852</v>
      </c>
      <c r="H145" s="2">
        <f t="shared" si="15"/>
        <v>41882</v>
      </c>
      <c r="I145">
        <f>COUNTIFS($A$1:A145,"&gt;="&amp;DATE(YEAR(A145),MONTH(A145),1),$A$1:A145,"&lt;="&amp;DATE(YEAR(A145),MONTH(A145)+1,1)-1,$C$1:C145,"=метро")</f>
        <v>20</v>
      </c>
      <c r="J145">
        <f>COUNTIFS($A$1:A145,"&gt;="&amp;DATE(YEAR(A145),MONTH(A145),1),$A$1:A145,"&lt;="&amp;DATE(YEAR(A145),MONTH(A145)+1,1)-1,$C$1:C145,"&lt;&gt;метро",$C$1:C145,"&lt;&gt;")</f>
        <v>1</v>
      </c>
      <c r="K145">
        <f t="shared" si="17"/>
        <v>25.5</v>
      </c>
      <c r="L145">
        <f t="shared" si="16"/>
        <v>24</v>
      </c>
    </row>
    <row r="146" spans="1:14" x14ac:dyDescent="0.25">
      <c r="A146" s="2">
        <v>41866</v>
      </c>
      <c r="C146" t="s">
        <v>9</v>
      </c>
      <c r="D146">
        <f t="shared" si="12"/>
        <v>23</v>
      </c>
      <c r="E146">
        <f t="shared" si="13"/>
        <v>522.5</v>
      </c>
      <c r="G146" s="2">
        <f t="shared" si="14"/>
        <v>41852</v>
      </c>
      <c r="H146" s="2">
        <f t="shared" si="15"/>
        <v>41882</v>
      </c>
      <c r="I146">
        <f>COUNTIFS($A$1:A146,"&gt;="&amp;DATE(YEAR(A146),MONTH(A146),1),$A$1:A146,"&lt;="&amp;DATE(YEAR(A146),MONTH(A146)+1,1)-1,$C$1:C146,"=метро")</f>
        <v>21</v>
      </c>
      <c r="J146">
        <f>COUNTIFS($A$1:A146,"&gt;="&amp;DATE(YEAR(A146),MONTH(A146),1),$A$1:A146,"&lt;="&amp;DATE(YEAR(A146),MONTH(A146)+1,1)-1,$C$1:C146,"&lt;&gt;метро",$C$1:C146,"&lt;&gt;")</f>
        <v>1</v>
      </c>
      <c r="K146">
        <f t="shared" si="17"/>
        <v>23</v>
      </c>
      <c r="L146">
        <f t="shared" si="16"/>
        <v>24</v>
      </c>
    </row>
    <row r="147" spans="1:14" x14ac:dyDescent="0.25">
      <c r="A147" s="2">
        <v>41866</v>
      </c>
      <c r="C147" t="s">
        <v>9</v>
      </c>
      <c r="D147">
        <f t="shared" si="12"/>
        <v>23</v>
      </c>
      <c r="E147">
        <f t="shared" si="13"/>
        <v>499.5</v>
      </c>
      <c r="G147" s="2">
        <f t="shared" si="14"/>
        <v>41852</v>
      </c>
      <c r="H147" s="2">
        <f t="shared" si="15"/>
        <v>41882</v>
      </c>
      <c r="I147">
        <f>COUNTIFS($A$1:A147,"&gt;="&amp;DATE(YEAR(A147),MONTH(A147),1),$A$1:A147,"&lt;="&amp;DATE(YEAR(A147),MONTH(A147)+1,1)-1,$C$1:C147,"=метро")</f>
        <v>22</v>
      </c>
      <c r="J147">
        <f>COUNTIFS($A$1:A147,"&gt;="&amp;DATE(YEAR(A147),MONTH(A147),1),$A$1:A147,"&lt;="&amp;DATE(YEAR(A147),MONTH(A147)+1,1)-1,$C$1:C147,"&lt;&gt;метро",$C$1:C147,"&lt;&gt;")</f>
        <v>1</v>
      </c>
      <c r="K147">
        <f t="shared" si="17"/>
        <v>23</v>
      </c>
      <c r="L147">
        <f t="shared" si="16"/>
        <v>24</v>
      </c>
    </row>
    <row r="148" spans="1:14" x14ac:dyDescent="0.25">
      <c r="A148" s="2">
        <v>41876</v>
      </c>
      <c r="C148" t="s">
        <v>17</v>
      </c>
      <c r="D148">
        <f t="shared" si="12"/>
        <v>24</v>
      </c>
      <c r="E148">
        <f t="shared" si="13"/>
        <v>475.5</v>
      </c>
      <c r="G148" s="2">
        <f t="shared" si="14"/>
        <v>41852</v>
      </c>
      <c r="H148" s="2">
        <f t="shared" si="15"/>
        <v>41882</v>
      </c>
      <c r="I148">
        <f>COUNTIFS($A$1:A148,"&gt;="&amp;DATE(YEAR(A148),MONTH(A148),1),$A$1:A148,"&lt;="&amp;DATE(YEAR(A148),MONTH(A148)+1,1)-1,$C$1:C148,"=метро")</f>
        <v>22</v>
      </c>
      <c r="J148">
        <f>COUNTIFS($A$1:A148,"&gt;="&amp;DATE(YEAR(A148),MONTH(A148),1),$A$1:A148,"&lt;="&amp;DATE(YEAR(A148),MONTH(A148)+1,1)-1,$C$1:C148,"&lt;&gt;метро",$C$1:C148,"&lt;&gt;")</f>
        <v>2</v>
      </c>
      <c r="K148">
        <f t="shared" si="17"/>
        <v>23</v>
      </c>
      <c r="L148">
        <f t="shared" si="16"/>
        <v>24</v>
      </c>
    </row>
    <row r="149" spans="1:14" x14ac:dyDescent="0.25">
      <c r="A149" s="2">
        <v>41876</v>
      </c>
      <c r="C149" t="s">
        <v>9</v>
      </c>
      <c r="D149">
        <f t="shared" si="12"/>
        <v>23</v>
      </c>
      <c r="E149">
        <f t="shared" si="13"/>
        <v>452.5</v>
      </c>
      <c r="G149" s="2">
        <f t="shared" si="14"/>
        <v>41852</v>
      </c>
      <c r="H149" s="2">
        <f t="shared" si="15"/>
        <v>41882</v>
      </c>
      <c r="I149">
        <f>COUNTIFS($A$1:A149,"&gt;="&amp;DATE(YEAR(A149),MONTH(A149),1),$A$1:A149,"&lt;="&amp;DATE(YEAR(A149),MONTH(A149)+1,1)-1,$C$1:C149,"=метро")</f>
        <v>23</v>
      </c>
      <c r="J149">
        <f>COUNTIFS($A$1:A149,"&gt;="&amp;DATE(YEAR(A149),MONTH(A149),1),$A$1:A149,"&lt;="&amp;DATE(YEAR(A149),MONTH(A149)+1,1)-1,$C$1:C149,"&lt;&gt;метро",$C$1:C149,"&lt;&gt;")</f>
        <v>2</v>
      </c>
      <c r="K149">
        <f t="shared" si="17"/>
        <v>23</v>
      </c>
      <c r="L149">
        <f t="shared" si="16"/>
        <v>24</v>
      </c>
    </row>
    <row r="150" spans="1:14" x14ac:dyDescent="0.25">
      <c r="A150" s="2">
        <v>41876</v>
      </c>
      <c r="C150" t="s">
        <v>9</v>
      </c>
      <c r="D150">
        <f t="shared" si="12"/>
        <v>23</v>
      </c>
      <c r="E150">
        <f t="shared" si="13"/>
        <v>429.5</v>
      </c>
      <c r="G150" s="2">
        <f t="shared" si="14"/>
        <v>41852</v>
      </c>
      <c r="H150" s="2">
        <f t="shared" si="15"/>
        <v>41882</v>
      </c>
      <c r="I150">
        <f>COUNTIFS($A$1:A150,"&gt;="&amp;DATE(YEAR(A150),MONTH(A150),1),$A$1:A150,"&lt;="&amp;DATE(YEAR(A150),MONTH(A150)+1,1)-1,$C$1:C150,"=метро")</f>
        <v>24</v>
      </c>
      <c r="J150">
        <f>COUNTIFS($A$1:A150,"&gt;="&amp;DATE(YEAR(A150),MONTH(A150),1),$A$1:A150,"&lt;="&amp;DATE(YEAR(A150),MONTH(A150)+1,1)-1,$C$1:C150,"&lt;&gt;метро",$C$1:C150,"&lt;&gt;")</f>
        <v>2</v>
      </c>
      <c r="K150">
        <f t="shared" si="17"/>
        <v>23</v>
      </c>
      <c r="L150">
        <f t="shared" si="16"/>
        <v>24</v>
      </c>
    </row>
    <row r="151" spans="1:14" x14ac:dyDescent="0.25">
      <c r="A151" s="2">
        <v>41877</v>
      </c>
      <c r="C151" t="s">
        <v>17</v>
      </c>
      <c r="D151">
        <f t="shared" si="12"/>
        <v>24</v>
      </c>
      <c r="E151">
        <f t="shared" si="13"/>
        <v>405.5</v>
      </c>
      <c r="G151" s="2">
        <f t="shared" si="14"/>
        <v>41852</v>
      </c>
      <c r="H151" s="2">
        <f t="shared" si="15"/>
        <v>41882</v>
      </c>
      <c r="I151">
        <f>COUNTIFS($A$1:A151,"&gt;="&amp;DATE(YEAR(A151),MONTH(A151),1),$A$1:A151,"&lt;="&amp;DATE(YEAR(A151),MONTH(A151)+1,1)-1,$C$1:C151,"=метро")</f>
        <v>24</v>
      </c>
      <c r="J151">
        <f>COUNTIFS($A$1:A151,"&gt;="&amp;DATE(YEAR(A151),MONTH(A151),1),$A$1:A151,"&lt;="&amp;DATE(YEAR(A151),MONTH(A151)+1,1)-1,$C$1:C151,"&lt;&gt;метро",$C$1:C151,"&lt;&gt;")</f>
        <v>3</v>
      </c>
      <c r="K151">
        <f t="shared" si="17"/>
        <v>23</v>
      </c>
      <c r="L151">
        <f t="shared" si="16"/>
        <v>24</v>
      </c>
      <c r="N151" s="10"/>
    </row>
    <row r="152" spans="1:14" x14ac:dyDescent="0.25">
      <c r="A152" s="2">
        <v>41877</v>
      </c>
      <c r="C152" t="s">
        <v>9</v>
      </c>
      <c r="D152">
        <f t="shared" si="12"/>
        <v>23</v>
      </c>
      <c r="E152">
        <f t="shared" si="13"/>
        <v>382.5</v>
      </c>
      <c r="G152" s="2">
        <f t="shared" si="14"/>
        <v>41852</v>
      </c>
      <c r="H152" s="2">
        <f t="shared" si="15"/>
        <v>41882</v>
      </c>
      <c r="I152">
        <f>COUNTIFS($A$1:A152,"&gt;="&amp;DATE(YEAR(A152),MONTH(A152),1),$A$1:A152,"&lt;="&amp;DATE(YEAR(A152),MONTH(A152)+1,1)-1,$C$1:C152,"=метро")</f>
        <v>25</v>
      </c>
      <c r="J152">
        <f>COUNTIFS($A$1:A152,"&gt;="&amp;DATE(YEAR(A152),MONTH(A152),1),$A$1:A152,"&lt;="&amp;DATE(YEAR(A152),MONTH(A152)+1,1)-1,$C$1:C152,"&lt;&gt;метро",$C$1:C152,"&lt;&gt;")</f>
        <v>3</v>
      </c>
      <c r="K152">
        <f t="shared" si="17"/>
        <v>23</v>
      </c>
      <c r="L152">
        <f t="shared" si="16"/>
        <v>24</v>
      </c>
    </row>
    <row r="153" spans="1:14" x14ac:dyDescent="0.25">
      <c r="A153" s="2">
        <v>41877</v>
      </c>
      <c r="C153" t="s">
        <v>9</v>
      </c>
      <c r="D153">
        <f t="shared" si="12"/>
        <v>23</v>
      </c>
      <c r="E153">
        <f t="shared" si="13"/>
        <v>359.5</v>
      </c>
      <c r="G153" s="2">
        <f t="shared" si="14"/>
        <v>41852</v>
      </c>
      <c r="H153" s="2">
        <f t="shared" si="15"/>
        <v>41882</v>
      </c>
      <c r="I153">
        <f>COUNTIFS($A$1:A153,"&gt;="&amp;DATE(YEAR(A153),MONTH(A153),1),$A$1:A153,"&lt;="&amp;DATE(YEAR(A153),MONTH(A153)+1,1)-1,$C$1:C153,"=метро")</f>
        <v>26</v>
      </c>
      <c r="J153">
        <f>COUNTIFS($A$1:A153,"&gt;="&amp;DATE(YEAR(A153),MONTH(A153),1),$A$1:A153,"&lt;="&amp;DATE(YEAR(A153),MONTH(A153)+1,1)-1,$C$1:C153,"&lt;&gt;метро",$C$1:C153,"&lt;&gt;")</f>
        <v>3</v>
      </c>
      <c r="K153">
        <f t="shared" si="17"/>
        <v>23</v>
      </c>
      <c r="L153">
        <f t="shared" si="16"/>
        <v>24</v>
      </c>
    </row>
    <row r="154" spans="1:14" x14ac:dyDescent="0.25">
      <c r="A154" s="2">
        <v>41878</v>
      </c>
      <c r="C154" t="s">
        <v>17</v>
      </c>
      <c r="D154">
        <f t="shared" si="12"/>
        <v>24</v>
      </c>
      <c r="E154">
        <f t="shared" si="13"/>
        <v>335.5</v>
      </c>
      <c r="G154" s="2">
        <f t="shared" si="14"/>
        <v>41852</v>
      </c>
      <c r="H154" s="2">
        <f t="shared" si="15"/>
        <v>41882</v>
      </c>
      <c r="I154">
        <f>COUNTIFS($A$1:A154,"&gt;="&amp;DATE(YEAR(A154),MONTH(A154),1),$A$1:A154,"&lt;="&amp;DATE(YEAR(A154),MONTH(A154)+1,1)-1,$C$1:C154,"=метро")</f>
        <v>26</v>
      </c>
      <c r="J154">
        <f>COUNTIFS($A$1:A154,"&gt;="&amp;DATE(YEAR(A154),MONTH(A154),1),$A$1:A154,"&lt;="&amp;DATE(YEAR(A154),MONTH(A154)+1,1)-1,$C$1:C154,"&lt;&gt;метро",$C$1:C154,"&lt;&gt;")</f>
        <v>4</v>
      </c>
      <c r="K154">
        <f t="shared" si="17"/>
        <v>23</v>
      </c>
      <c r="L154">
        <f t="shared" si="16"/>
        <v>24</v>
      </c>
    </row>
    <row r="155" spans="1:14" x14ac:dyDescent="0.25">
      <c r="A155" s="2">
        <v>41878</v>
      </c>
      <c r="C155" t="s">
        <v>9</v>
      </c>
      <c r="D155">
        <f t="shared" si="12"/>
        <v>23</v>
      </c>
      <c r="E155">
        <f t="shared" si="13"/>
        <v>312.5</v>
      </c>
      <c r="G155" s="2">
        <f t="shared" si="14"/>
        <v>41852</v>
      </c>
      <c r="H155" s="2">
        <f t="shared" si="15"/>
        <v>41882</v>
      </c>
      <c r="I155">
        <f>COUNTIFS($A$1:A155,"&gt;="&amp;DATE(YEAR(A155),MONTH(A155),1),$A$1:A155,"&lt;="&amp;DATE(YEAR(A155),MONTH(A155)+1,1)-1,$C$1:C155,"=метро")</f>
        <v>27</v>
      </c>
      <c r="J155">
        <f>COUNTIFS($A$1:A155,"&gt;="&amp;DATE(YEAR(A155),MONTH(A155),1),$A$1:A155,"&lt;="&amp;DATE(YEAR(A155),MONTH(A155)+1,1)-1,$C$1:C155,"&lt;&gt;метро",$C$1:C155,"&lt;&gt;")</f>
        <v>4</v>
      </c>
      <c r="K155">
        <f t="shared" si="17"/>
        <v>23</v>
      </c>
      <c r="L155">
        <f t="shared" si="16"/>
        <v>24</v>
      </c>
    </row>
    <row r="156" spans="1:14" x14ac:dyDescent="0.25">
      <c r="A156" s="2">
        <v>41878</v>
      </c>
      <c r="C156" t="s">
        <v>9</v>
      </c>
      <c r="D156">
        <f t="shared" si="12"/>
        <v>23</v>
      </c>
      <c r="E156">
        <f t="shared" si="13"/>
        <v>289.5</v>
      </c>
      <c r="G156" s="2">
        <f t="shared" si="14"/>
        <v>41852</v>
      </c>
      <c r="H156" s="2">
        <f t="shared" si="15"/>
        <v>41882</v>
      </c>
      <c r="I156">
        <f>COUNTIFS($A$1:A156,"&gt;="&amp;DATE(YEAR(A156),MONTH(A156),1),$A$1:A156,"&lt;="&amp;DATE(YEAR(A156),MONTH(A156)+1,1)-1,$C$1:C156,"=метро")</f>
        <v>28</v>
      </c>
      <c r="J156">
        <f>COUNTIFS($A$1:A156,"&gt;="&amp;DATE(YEAR(A156),MONTH(A156),1),$A$1:A156,"&lt;="&amp;DATE(YEAR(A156),MONTH(A156)+1,1)-1,$C$1:C156,"&lt;&gt;метро",$C$1:C156,"&lt;&gt;")</f>
        <v>4</v>
      </c>
      <c r="K156">
        <f t="shared" si="17"/>
        <v>23</v>
      </c>
      <c r="L156">
        <f t="shared" si="16"/>
        <v>24</v>
      </c>
    </row>
    <row r="157" spans="1:14" x14ac:dyDescent="0.25">
      <c r="A157" s="2">
        <v>41879</v>
      </c>
      <c r="C157" t="s">
        <v>9</v>
      </c>
      <c r="D157">
        <f t="shared" si="12"/>
        <v>23</v>
      </c>
      <c r="E157">
        <f t="shared" si="13"/>
        <v>266.5</v>
      </c>
      <c r="G157" s="2">
        <f t="shared" si="14"/>
        <v>41852</v>
      </c>
      <c r="H157" s="2">
        <f t="shared" si="15"/>
        <v>41882</v>
      </c>
      <c r="I157">
        <f>COUNTIFS($A$1:A157,"&gt;="&amp;DATE(YEAR(A157),MONTH(A157),1),$A$1:A157,"&lt;="&amp;DATE(YEAR(A157),MONTH(A157)+1,1)-1,$C$1:C157,"=метро")</f>
        <v>29</v>
      </c>
      <c r="J157">
        <f>COUNTIFS($A$1:A157,"&gt;="&amp;DATE(YEAR(A157),MONTH(A157),1),$A$1:A157,"&lt;="&amp;DATE(YEAR(A157),MONTH(A157)+1,1)-1,$C$1:C157,"&lt;&gt;метро",$C$1:C157,"&lt;&gt;")</f>
        <v>4</v>
      </c>
      <c r="K157">
        <f t="shared" si="17"/>
        <v>23</v>
      </c>
      <c r="L157">
        <f t="shared" si="16"/>
        <v>24</v>
      </c>
    </row>
    <row r="158" spans="1:14" x14ac:dyDescent="0.25">
      <c r="A158" s="2">
        <v>41879</v>
      </c>
      <c r="C158" t="s">
        <v>9</v>
      </c>
      <c r="D158">
        <f t="shared" si="12"/>
        <v>23</v>
      </c>
      <c r="E158">
        <f t="shared" si="13"/>
        <v>243.5</v>
      </c>
      <c r="G158" s="2">
        <f t="shared" si="14"/>
        <v>41852</v>
      </c>
      <c r="H158" s="2">
        <f t="shared" si="15"/>
        <v>41882</v>
      </c>
      <c r="I158">
        <f>COUNTIFS($A$1:A158,"&gt;="&amp;DATE(YEAR(A158),MONTH(A158),1),$A$1:A158,"&lt;="&amp;DATE(YEAR(A158),MONTH(A158)+1,1)-1,$C$1:C158,"=метро")</f>
        <v>30</v>
      </c>
      <c r="J158">
        <f>COUNTIFS($A$1:A158,"&gt;="&amp;DATE(YEAR(A158),MONTH(A158),1),$A$1:A158,"&lt;="&amp;DATE(YEAR(A158),MONTH(A158)+1,1)-1,$C$1:C158,"&lt;&gt;метро",$C$1:C158,"&lt;&gt;")</f>
        <v>4</v>
      </c>
      <c r="K158">
        <f t="shared" si="17"/>
        <v>23</v>
      </c>
      <c r="L158">
        <f t="shared" si="16"/>
        <v>24</v>
      </c>
    </row>
    <row r="159" spans="1:14" x14ac:dyDescent="0.25">
      <c r="A159" s="2">
        <v>41880</v>
      </c>
      <c r="C159" t="s">
        <v>9</v>
      </c>
      <c r="D159">
        <f t="shared" si="12"/>
        <v>21.5</v>
      </c>
      <c r="E159">
        <f t="shared" si="13"/>
        <v>222</v>
      </c>
      <c r="G159" s="2">
        <f t="shared" si="14"/>
        <v>41852</v>
      </c>
      <c r="H159" s="2">
        <f t="shared" si="15"/>
        <v>41882</v>
      </c>
      <c r="I159">
        <f>COUNTIFS($A$1:A159,"&gt;="&amp;DATE(YEAR(A159),MONTH(A159),1),$A$1:A159,"&lt;="&amp;DATE(YEAR(A159),MONTH(A159)+1,1)-1,$C$1:C159,"=метро")</f>
        <v>31</v>
      </c>
      <c r="J159">
        <f>COUNTIFS($A$1:A159,"&gt;="&amp;DATE(YEAR(A159),MONTH(A159),1),$A$1:A159,"&lt;="&amp;DATE(YEAR(A159),MONTH(A159)+1,1)-1,$C$1:C159,"&lt;&gt;метро",$C$1:C159,"&lt;&gt;")</f>
        <v>4</v>
      </c>
      <c r="K159">
        <f t="shared" si="17"/>
        <v>21.5</v>
      </c>
      <c r="L159">
        <f t="shared" si="16"/>
        <v>24</v>
      </c>
    </row>
    <row r="160" spans="1:14" x14ac:dyDescent="0.25">
      <c r="A160" s="2">
        <v>41880</v>
      </c>
      <c r="C160" t="s">
        <v>9</v>
      </c>
      <c r="D160">
        <f t="shared" ref="D160:D223" si="18">IF(ISBLANK(C160),0,IF(C160="метро",K160,L160))</f>
        <v>21.5</v>
      </c>
      <c r="E160">
        <f t="shared" si="13"/>
        <v>200.5</v>
      </c>
      <c r="G160" s="2">
        <f t="shared" si="14"/>
        <v>41852</v>
      </c>
      <c r="H160" s="2">
        <f t="shared" si="15"/>
        <v>41882</v>
      </c>
      <c r="I160">
        <f>COUNTIFS($A$1:A160,"&gt;="&amp;DATE(YEAR(A160),MONTH(A160),1),$A$1:A160,"&lt;="&amp;DATE(YEAR(A160),MONTH(A160)+1,1)-1,$C$1:C160,"=метро")</f>
        <v>32</v>
      </c>
      <c r="J160">
        <f>COUNTIFS($A$1:A160,"&gt;="&amp;DATE(YEAR(A160),MONTH(A160),1),$A$1:A160,"&lt;="&amp;DATE(YEAR(A160),MONTH(A160)+1,1)-1,$C$1:C160,"&lt;&gt;метро",$C$1:C160,"&lt;&gt;")</f>
        <v>4</v>
      </c>
      <c r="K160">
        <f t="shared" si="17"/>
        <v>21.5</v>
      </c>
      <c r="L160">
        <f t="shared" si="16"/>
        <v>24</v>
      </c>
    </row>
    <row r="161" spans="1:12" x14ac:dyDescent="0.25">
      <c r="A161" s="6">
        <v>41883</v>
      </c>
      <c r="B161" s="7"/>
      <c r="C161" s="7" t="s">
        <v>9</v>
      </c>
      <c r="D161" s="7">
        <f t="shared" si="18"/>
        <v>27</v>
      </c>
      <c r="E161" s="7">
        <f t="shared" si="13"/>
        <v>173.5</v>
      </c>
      <c r="F161" s="8">
        <v>41883</v>
      </c>
      <c r="G161" s="2">
        <f t="shared" si="14"/>
        <v>41883</v>
      </c>
      <c r="H161" s="2">
        <f t="shared" si="15"/>
        <v>41912</v>
      </c>
      <c r="I161">
        <f>COUNTIFS($A$1:A161,"&gt;="&amp;DATE(YEAR(A161),MONTH(A161),1),$A$1:A161,"&lt;="&amp;DATE(YEAR(A161),MONTH(A161)+1,1)-1,$C$1:C161,"=метро")</f>
        <v>1</v>
      </c>
      <c r="J161">
        <f>COUNTIFS($A$1:A161,"&gt;="&amp;DATE(YEAR(A161),MONTH(A161),1),$A$1:A161,"&lt;="&amp;DATE(YEAR(A161),MONTH(A161)+1,1)-1,$C$1:C161,"&lt;&gt;метро",$C$1:C161,"&lt;&gt;")</f>
        <v>0</v>
      </c>
      <c r="K161">
        <f t="shared" si="17"/>
        <v>27</v>
      </c>
      <c r="L161" t="e">
        <f t="shared" si="16"/>
        <v>#N/A</v>
      </c>
    </row>
    <row r="162" spans="1:12" x14ac:dyDescent="0.25">
      <c r="A162" s="2">
        <v>41883</v>
      </c>
      <c r="C162" t="s">
        <v>9</v>
      </c>
      <c r="D162">
        <f t="shared" si="18"/>
        <v>27</v>
      </c>
      <c r="E162">
        <f t="shared" ref="E162:E225" si="19">E161+B162-D162</f>
        <v>146.5</v>
      </c>
      <c r="G162" s="2">
        <f t="shared" ref="G162:G225" si="20">DATE(YEAR(A162),MONTH(A162),1)</f>
        <v>41883</v>
      </c>
      <c r="H162" s="2">
        <f t="shared" si="15"/>
        <v>41912</v>
      </c>
      <c r="I162">
        <f>COUNTIFS($A$1:A162,"&gt;="&amp;DATE(YEAR(A162),MONTH(A162),1),$A$1:A162,"&lt;="&amp;DATE(YEAR(A162),MONTH(A162)+1,1)-1,$C$1:C162,"=метро")</f>
        <v>2</v>
      </c>
      <c r="J162">
        <f>COUNTIFS($A$1:A162,"&gt;="&amp;DATE(YEAR(A162),MONTH(A162),1),$A$1:A162,"&lt;="&amp;DATE(YEAR(A162),MONTH(A162)+1,1)-1,$C$1:C162,"&lt;&gt;метро",$C$1:C162,"&lt;&gt;")</f>
        <v>0</v>
      </c>
      <c r="K162">
        <f t="shared" si="17"/>
        <v>27</v>
      </c>
      <c r="L162" t="e">
        <f t="shared" si="16"/>
        <v>#N/A</v>
      </c>
    </row>
    <row r="163" spans="1:12" x14ac:dyDescent="0.25">
      <c r="A163" s="2">
        <v>41883</v>
      </c>
      <c r="B163">
        <v>1000</v>
      </c>
      <c r="D163">
        <f t="shared" si="18"/>
        <v>0</v>
      </c>
      <c r="E163">
        <f t="shared" si="19"/>
        <v>1146.5</v>
      </c>
      <c r="G163" s="2">
        <f t="shared" si="20"/>
        <v>41883</v>
      </c>
      <c r="H163" s="2">
        <f t="shared" si="15"/>
        <v>41912</v>
      </c>
      <c r="I163">
        <f>COUNTIFS($A$1:A163,"&gt;="&amp;DATE(YEAR(A163),MONTH(A163),1),$A$1:A163,"&lt;="&amp;DATE(YEAR(A163),MONTH(A163)+1,1)-1,$C$1:C163,"=метро")</f>
        <v>2</v>
      </c>
      <c r="J163">
        <f>COUNTIFS($A$1:A163,"&gt;="&amp;DATE(YEAR(A163),MONTH(A163),1),$A$1:A163,"&lt;="&amp;DATE(YEAR(A163),MONTH(A163)+1,1)-1,$C$1:C163,"&lt;&gt;метро",$C$1:C163,"&lt;&gt;")</f>
        <v>0</v>
      </c>
      <c r="K163">
        <f t="shared" si="17"/>
        <v>27</v>
      </c>
      <c r="L163" t="e">
        <f t="shared" si="16"/>
        <v>#N/A</v>
      </c>
    </row>
    <row r="164" spans="1:12" x14ac:dyDescent="0.25">
      <c r="A164" s="2">
        <v>41884</v>
      </c>
      <c r="C164" t="s">
        <v>9</v>
      </c>
      <c r="D164">
        <f t="shared" si="18"/>
        <v>27</v>
      </c>
      <c r="E164">
        <f t="shared" si="19"/>
        <v>1119.5</v>
      </c>
      <c r="G164" s="2">
        <f t="shared" si="20"/>
        <v>41883</v>
      </c>
      <c r="H164" s="2">
        <f t="shared" si="15"/>
        <v>41912</v>
      </c>
      <c r="I164">
        <f>COUNTIFS($A$1:A164,"&gt;="&amp;DATE(YEAR(A164),MONTH(A164),1),$A$1:A164,"&lt;="&amp;DATE(YEAR(A164),MONTH(A164)+1,1)-1,$C$1:C164,"=метро")</f>
        <v>3</v>
      </c>
      <c r="J164">
        <f>COUNTIFS($A$1:A164,"&gt;="&amp;DATE(YEAR(A164),MONTH(A164),1),$A$1:A164,"&lt;="&amp;DATE(YEAR(A164),MONTH(A164)+1,1)-1,$C$1:C164,"&lt;&gt;метро",$C$1:C164,"&lt;&gt;")</f>
        <v>0</v>
      </c>
      <c r="K164">
        <f t="shared" si="17"/>
        <v>27</v>
      </c>
      <c r="L164" t="e">
        <f t="shared" si="16"/>
        <v>#N/A</v>
      </c>
    </row>
    <row r="165" spans="1:12" x14ac:dyDescent="0.25">
      <c r="A165" s="2">
        <v>41884</v>
      </c>
      <c r="C165" t="s">
        <v>9</v>
      </c>
      <c r="D165">
        <f t="shared" si="18"/>
        <v>27</v>
      </c>
      <c r="E165">
        <f t="shared" si="19"/>
        <v>1092.5</v>
      </c>
      <c r="G165" s="2">
        <f t="shared" si="20"/>
        <v>41883</v>
      </c>
      <c r="H165" s="2">
        <f t="shared" si="15"/>
        <v>41912</v>
      </c>
      <c r="I165">
        <f>COUNTIFS($A$1:A165,"&gt;="&amp;DATE(YEAR(A165),MONTH(A165),1),$A$1:A165,"&lt;="&amp;DATE(YEAR(A165),MONTH(A165)+1,1)-1,$C$1:C165,"=метро")</f>
        <v>4</v>
      </c>
      <c r="J165">
        <f>COUNTIFS($A$1:A165,"&gt;="&amp;DATE(YEAR(A165),MONTH(A165),1),$A$1:A165,"&lt;="&amp;DATE(YEAR(A165),MONTH(A165)+1,1)-1,$C$1:C165,"&lt;&gt;метро",$C$1:C165,"&lt;&gt;")</f>
        <v>0</v>
      </c>
      <c r="K165">
        <f t="shared" si="17"/>
        <v>27</v>
      </c>
      <c r="L165" t="e">
        <f t="shared" si="16"/>
        <v>#N/A</v>
      </c>
    </row>
    <row r="166" spans="1:12" x14ac:dyDescent="0.25">
      <c r="A166" s="2">
        <v>41885</v>
      </c>
      <c r="C166" t="s">
        <v>9</v>
      </c>
      <c r="D166">
        <f t="shared" si="18"/>
        <v>27</v>
      </c>
      <c r="E166">
        <f t="shared" si="19"/>
        <v>1065.5</v>
      </c>
      <c r="G166" s="2">
        <f t="shared" si="20"/>
        <v>41883</v>
      </c>
      <c r="H166" s="2">
        <f t="shared" si="15"/>
        <v>41912</v>
      </c>
      <c r="I166">
        <f>COUNTIFS($A$1:A166,"&gt;="&amp;DATE(YEAR(A166),MONTH(A166),1),$A$1:A166,"&lt;="&amp;DATE(YEAR(A166),MONTH(A166)+1,1)-1,$C$1:C166,"=метро")</f>
        <v>5</v>
      </c>
      <c r="J166">
        <f>COUNTIFS($A$1:A166,"&gt;="&amp;DATE(YEAR(A166),MONTH(A166),1),$A$1:A166,"&lt;="&amp;DATE(YEAR(A166),MONTH(A166)+1,1)-1,$C$1:C166,"&lt;&gt;метро",$C$1:C166,"&lt;&gt;")</f>
        <v>0</v>
      </c>
      <c r="K166">
        <f t="shared" si="17"/>
        <v>27</v>
      </c>
      <c r="L166" t="e">
        <f t="shared" si="16"/>
        <v>#N/A</v>
      </c>
    </row>
    <row r="167" spans="1:12" x14ac:dyDescent="0.25">
      <c r="A167" s="2">
        <v>41885</v>
      </c>
      <c r="C167" t="s">
        <v>9</v>
      </c>
      <c r="D167">
        <f t="shared" si="18"/>
        <v>27</v>
      </c>
      <c r="E167">
        <f t="shared" si="19"/>
        <v>1038.5</v>
      </c>
      <c r="G167" s="2">
        <f t="shared" si="20"/>
        <v>41883</v>
      </c>
      <c r="H167" s="2">
        <f t="shared" si="15"/>
        <v>41912</v>
      </c>
      <c r="I167">
        <f>COUNTIFS($A$1:A167,"&gt;="&amp;DATE(YEAR(A167),MONTH(A167),1),$A$1:A167,"&lt;="&amp;DATE(YEAR(A167),MONTH(A167)+1,1)-1,$C$1:C167,"=метро")</f>
        <v>6</v>
      </c>
      <c r="J167">
        <f>COUNTIFS($A$1:A167,"&gt;="&amp;DATE(YEAR(A167),MONTH(A167),1),$A$1:A167,"&lt;="&amp;DATE(YEAR(A167),MONTH(A167)+1,1)-1,$C$1:C167,"&lt;&gt;метро",$C$1:C167,"&lt;&gt;")</f>
        <v>0</v>
      </c>
      <c r="K167">
        <f t="shared" si="17"/>
        <v>27</v>
      </c>
      <c r="L167" t="e">
        <f t="shared" si="16"/>
        <v>#N/A</v>
      </c>
    </row>
    <row r="168" spans="1:12" x14ac:dyDescent="0.25">
      <c r="A168" s="2">
        <v>41886</v>
      </c>
      <c r="C168" t="s">
        <v>9</v>
      </c>
      <c r="D168">
        <f t="shared" si="18"/>
        <v>27</v>
      </c>
      <c r="E168">
        <f t="shared" si="19"/>
        <v>1011.5</v>
      </c>
      <c r="G168" s="2">
        <f t="shared" si="20"/>
        <v>41883</v>
      </c>
      <c r="H168" s="2">
        <f t="shared" si="15"/>
        <v>41912</v>
      </c>
      <c r="I168">
        <f>COUNTIFS($A$1:A168,"&gt;="&amp;DATE(YEAR(A168),MONTH(A168),1),$A$1:A168,"&lt;="&amp;DATE(YEAR(A168),MONTH(A168)+1,1)-1,$C$1:C168,"=метро")</f>
        <v>7</v>
      </c>
      <c r="J168">
        <f>COUNTIFS($A$1:A168,"&gt;="&amp;DATE(YEAR(A168),MONTH(A168),1),$A$1:A168,"&lt;="&amp;DATE(YEAR(A168),MONTH(A168)+1,1)-1,$C$1:C168,"&lt;&gt;метро",$C$1:C168,"&lt;&gt;")</f>
        <v>0</v>
      </c>
      <c r="K168">
        <f t="shared" si="17"/>
        <v>27</v>
      </c>
      <c r="L168" t="e">
        <f t="shared" si="16"/>
        <v>#N/A</v>
      </c>
    </row>
    <row r="169" spans="1:12" x14ac:dyDescent="0.25">
      <c r="A169" s="2">
        <v>41886</v>
      </c>
      <c r="C169" t="s">
        <v>9</v>
      </c>
      <c r="D169">
        <f t="shared" si="18"/>
        <v>27</v>
      </c>
      <c r="E169">
        <f t="shared" si="19"/>
        <v>984.5</v>
      </c>
      <c r="G169" s="2">
        <f t="shared" si="20"/>
        <v>41883</v>
      </c>
      <c r="H169" s="2">
        <f t="shared" si="15"/>
        <v>41912</v>
      </c>
      <c r="I169">
        <f>COUNTIFS($A$1:A169,"&gt;="&amp;DATE(YEAR(A169),MONTH(A169),1),$A$1:A169,"&lt;="&amp;DATE(YEAR(A169),MONTH(A169)+1,1)-1,$C$1:C169,"=метро")</f>
        <v>8</v>
      </c>
      <c r="J169">
        <f>COUNTIFS($A$1:A169,"&gt;="&amp;DATE(YEAR(A169),MONTH(A169),1),$A$1:A169,"&lt;="&amp;DATE(YEAR(A169),MONTH(A169)+1,1)-1,$C$1:C169,"&lt;&gt;метро",$C$1:C169,"&lt;&gt;")</f>
        <v>0</v>
      </c>
      <c r="K169">
        <f t="shared" si="17"/>
        <v>27</v>
      </c>
      <c r="L169" t="e">
        <f t="shared" si="16"/>
        <v>#N/A</v>
      </c>
    </row>
    <row r="170" spans="1:12" x14ac:dyDescent="0.25">
      <c r="A170" s="2">
        <v>41887</v>
      </c>
      <c r="C170" t="s">
        <v>9</v>
      </c>
      <c r="D170">
        <f t="shared" si="18"/>
        <v>27</v>
      </c>
      <c r="E170">
        <f t="shared" si="19"/>
        <v>957.5</v>
      </c>
      <c r="G170" s="2">
        <f t="shared" si="20"/>
        <v>41883</v>
      </c>
      <c r="H170" s="2">
        <f t="shared" si="15"/>
        <v>41912</v>
      </c>
      <c r="I170">
        <f>COUNTIFS($A$1:A170,"&gt;="&amp;DATE(YEAR(A170),MONTH(A170),1),$A$1:A170,"&lt;="&amp;DATE(YEAR(A170),MONTH(A170)+1,1)-1,$C$1:C170,"=метро")</f>
        <v>9</v>
      </c>
      <c r="J170">
        <f>COUNTIFS($A$1:A170,"&gt;="&amp;DATE(YEAR(A170),MONTH(A170),1),$A$1:A170,"&lt;="&amp;DATE(YEAR(A170),MONTH(A170)+1,1)-1,$C$1:C170,"&lt;&gt;метро",$C$1:C170,"&lt;&gt;")</f>
        <v>0</v>
      </c>
      <c r="K170">
        <f t="shared" si="17"/>
        <v>27</v>
      </c>
      <c r="L170" t="e">
        <f t="shared" si="16"/>
        <v>#N/A</v>
      </c>
    </row>
    <row r="171" spans="1:12" x14ac:dyDescent="0.25">
      <c r="A171" s="2">
        <v>41887</v>
      </c>
      <c r="C171" t="s">
        <v>9</v>
      </c>
      <c r="D171">
        <f t="shared" si="18"/>
        <v>27</v>
      </c>
      <c r="E171">
        <f t="shared" si="19"/>
        <v>930.5</v>
      </c>
      <c r="G171" s="2">
        <f t="shared" si="20"/>
        <v>41883</v>
      </c>
      <c r="H171" s="2">
        <f t="shared" si="15"/>
        <v>41912</v>
      </c>
      <c r="I171">
        <f>COUNTIFS($A$1:A171,"&gt;="&amp;DATE(YEAR(A171),MONTH(A171),1),$A$1:A171,"&lt;="&amp;DATE(YEAR(A171),MONTH(A171)+1,1)-1,$C$1:C171,"=метро")</f>
        <v>10</v>
      </c>
      <c r="J171">
        <f>COUNTIFS($A$1:A171,"&gt;="&amp;DATE(YEAR(A171),MONTH(A171),1),$A$1:A171,"&lt;="&amp;DATE(YEAR(A171),MONTH(A171)+1,1)-1,$C$1:C171,"&lt;&gt;метро",$C$1:C171,"&lt;&gt;")</f>
        <v>0</v>
      </c>
      <c r="K171">
        <f t="shared" si="17"/>
        <v>27</v>
      </c>
      <c r="L171" t="e">
        <f t="shared" si="16"/>
        <v>#N/A</v>
      </c>
    </row>
    <row r="172" spans="1:12" x14ac:dyDescent="0.25">
      <c r="A172" s="2">
        <v>41891</v>
      </c>
      <c r="C172" t="s">
        <v>9</v>
      </c>
      <c r="D172">
        <f t="shared" si="18"/>
        <v>25.5</v>
      </c>
      <c r="E172">
        <f t="shared" si="19"/>
        <v>905</v>
      </c>
      <c r="G172" s="2">
        <f t="shared" si="20"/>
        <v>41883</v>
      </c>
      <c r="H172" s="2">
        <f t="shared" si="15"/>
        <v>41912</v>
      </c>
      <c r="I172">
        <f>COUNTIFS($A$1:A172,"&gt;="&amp;DATE(YEAR(A172),MONTH(A172),1),$A$1:A172,"&lt;="&amp;DATE(YEAR(A172),MONTH(A172)+1,1)-1,$C$1:C172,"=метро")</f>
        <v>11</v>
      </c>
      <c r="J172">
        <f>COUNTIFS($A$1:A172,"&gt;="&amp;DATE(YEAR(A172),MONTH(A172),1),$A$1:A172,"&lt;="&amp;DATE(YEAR(A172),MONTH(A172)+1,1)-1,$C$1:C172,"&lt;&gt;метро",$C$1:C172,"&lt;&gt;")</f>
        <v>0</v>
      </c>
      <c r="K172">
        <f t="shared" si="17"/>
        <v>25.5</v>
      </c>
      <c r="L172" t="e">
        <f t="shared" si="16"/>
        <v>#N/A</v>
      </c>
    </row>
    <row r="173" spans="1:12" x14ac:dyDescent="0.25">
      <c r="A173" s="2">
        <v>41891</v>
      </c>
      <c r="C173" t="s">
        <v>9</v>
      </c>
      <c r="D173">
        <f t="shared" si="18"/>
        <v>25.5</v>
      </c>
      <c r="E173">
        <f t="shared" si="19"/>
        <v>879.5</v>
      </c>
      <c r="G173" s="2">
        <f t="shared" si="20"/>
        <v>41883</v>
      </c>
      <c r="H173" s="2">
        <f t="shared" si="15"/>
        <v>41912</v>
      </c>
      <c r="I173">
        <f>COUNTIFS($A$1:A173,"&gt;="&amp;DATE(YEAR(A173),MONTH(A173),1),$A$1:A173,"&lt;="&amp;DATE(YEAR(A173),MONTH(A173)+1,1)-1,$C$1:C173,"=метро")</f>
        <v>12</v>
      </c>
      <c r="J173">
        <f>COUNTIFS($A$1:A173,"&gt;="&amp;DATE(YEAR(A173),MONTH(A173),1),$A$1:A173,"&lt;="&amp;DATE(YEAR(A173),MONTH(A173)+1,1)-1,$C$1:C173,"&lt;&gt;метро",$C$1:C173,"&lt;&gt;")</f>
        <v>0</v>
      </c>
      <c r="K173">
        <f t="shared" si="17"/>
        <v>25.5</v>
      </c>
      <c r="L173" t="e">
        <f t="shared" si="16"/>
        <v>#N/A</v>
      </c>
    </row>
    <row r="174" spans="1:12" x14ac:dyDescent="0.25">
      <c r="A174" s="2">
        <v>41892</v>
      </c>
      <c r="C174" t="s">
        <v>9</v>
      </c>
      <c r="D174">
        <f t="shared" si="18"/>
        <v>25.5</v>
      </c>
      <c r="E174">
        <f t="shared" si="19"/>
        <v>854</v>
      </c>
      <c r="G174" s="2">
        <f t="shared" si="20"/>
        <v>41883</v>
      </c>
      <c r="H174" s="2">
        <f t="shared" si="15"/>
        <v>41912</v>
      </c>
      <c r="I174">
        <f>COUNTIFS($A$1:A174,"&gt;="&amp;DATE(YEAR(A174),MONTH(A174),1),$A$1:A174,"&lt;="&amp;DATE(YEAR(A174),MONTH(A174)+1,1)-1,$C$1:C174,"=метро")</f>
        <v>13</v>
      </c>
      <c r="J174">
        <f>COUNTIFS($A$1:A174,"&gt;="&amp;DATE(YEAR(A174),MONTH(A174),1),$A$1:A174,"&lt;="&amp;DATE(YEAR(A174),MONTH(A174)+1,1)-1,$C$1:C174,"&lt;&gt;метро",$C$1:C174,"&lt;&gt;")</f>
        <v>0</v>
      </c>
      <c r="K174">
        <f t="shared" si="17"/>
        <v>25.5</v>
      </c>
      <c r="L174" t="e">
        <f t="shared" si="16"/>
        <v>#N/A</v>
      </c>
    </row>
    <row r="175" spans="1:12" x14ac:dyDescent="0.25">
      <c r="A175" s="2">
        <v>41892</v>
      </c>
      <c r="C175" t="s">
        <v>9</v>
      </c>
      <c r="D175">
        <f t="shared" si="18"/>
        <v>25.5</v>
      </c>
      <c r="E175">
        <f t="shared" si="19"/>
        <v>828.5</v>
      </c>
      <c r="G175" s="2">
        <f t="shared" si="20"/>
        <v>41883</v>
      </c>
      <c r="H175" s="2">
        <f t="shared" si="15"/>
        <v>41912</v>
      </c>
      <c r="I175">
        <f>COUNTIFS($A$1:A175,"&gt;="&amp;DATE(YEAR(A175),MONTH(A175),1),$A$1:A175,"&lt;="&amp;DATE(YEAR(A175),MONTH(A175)+1,1)-1,$C$1:C175,"=метро")</f>
        <v>14</v>
      </c>
      <c r="J175">
        <f>COUNTIFS($A$1:A175,"&gt;="&amp;DATE(YEAR(A175),MONTH(A175),1),$A$1:A175,"&lt;="&amp;DATE(YEAR(A175),MONTH(A175)+1,1)-1,$C$1:C175,"&lt;&gt;метро",$C$1:C175,"&lt;&gt;")</f>
        <v>0</v>
      </c>
      <c r="K175">
        <f t="shared" si="17"/>
        <v>25.5</v>
      </c>
      <c r="L175" t="e">
        <f t="shared" si="16"/>
        <v>#N/A</v>
      </c>
    </row>
    <row r="176" spans="1:12" x14ac:dyDescent="0.25">
      <c r="A176" s="2">
        <v>41893</v>
      </c>
      <c r="C176" t="s">
        <v>9</v>
      </c>
      <c r="D176">
        <f t="shared" si="18"/>
        <v>25.5</v>
      </c>
      <c r="E176">
        <f t="shared" si="19"/>
        <v>803</v>
      </c>
      <c r="G176" s="2">
        <f t="shared" si="20"/>
        <v>41883</v>
      </c>
      <c r="H176" s="2">
        <f t="shared" si="15"/>
        <v>41912</v>
      </c>
      <c r="I176">
        <f>COUNTIFS($A$1:A176,"&gt;="&amp;DATE(YEAR(A176),MONTH(A176),1),$A$1:A176,"&lt;="&amp;DATE(YEAR(A176),MONTH(A176)+1,1)-1,$C$1:C176,"=метро")</f>
        <v>15</v>
      </c>
      <c r="J176">
        <f>COUNTIFS($A$1:A176,"&gt;="&amp;DATE(YEAR(A176),MONTH(A176),1),$A$1:A176,"&lt;="&amp;DATE(YEAR(A176),MONTH(A176)+1,1)-1,$C$1:C176,"&lt;&gt;метро",$C$1:C176,"&lt;&gt;")</f>
        <v>0</v>
      </c>
      <c r="K176">
        <f t="shared" si="17"/>
        <v>25.5</v>
      </c>
      <c r="L176" t="e">
        <f t="shared" si="16"/>
        <v>#N/A</v>
      </c>
    </row>
    <row r="177" spans="1:12" x14ac:dyDescent="0.25">
      <c r="A177" s="2">
        <v>41893</v>
      </c>
      <c r="C177" t="s">
        <v>9</v>
      </c>
      <c r="D177">
        <f t="shared" si="18"/>
        <v>25.5</v>
      </c>
      <c r="E177">
        <f t="shared" si="19"/>
        <v>777.5</v>
      </c>
      <c r="G177" s="2">
        <f t="shared" si="20"/>
        <v>41883</v>
      </c>
      <c r="H177" s="2">
        <f t="shared" si="15"/>
        <v>41912</v>
      </c>
      <c r="I177">
        <f>COUNTIFS($A$1:A177,"&gt;="&amp;DATE(YEAR(A177),MONTH(A177),1),$A$1:A177,"&lt;="&amp;DATE(YEAR(A177),MONTH(A177)+1,1)-1,$C$1:C177,"=метро")</f>
        <v>16</v>
      </c>
      <c r="J177">
        <f>COUNTIFS($A$1:A177,"&gt;="&amp;DATE(YEAR(A177),MONTH(A177),1),$A$1:A177,"&lt;="&amp;DATE(YEAR(A177),MONTH(A177)+1,1)-1,$C$1:C177,"&lt;&gt;метро",$C$1:C177,"&lt;&gt;")</f>
        <v>0</v>
      </c>
      <c r="K177">
        <f t="shared" si="17"/>
        <v>25.5</v>
      </c>
      <c r="L177" t="e">
        <f t="shared" si="16"/>
        <v>#N/A</v>
      </c>
    </row>
    <row r="178" spans="1:12" x14ac:dyDescent="0.25">
      <c r="A178" s="2">
        <v>41894</v>
      </c>
      <c r="C178" t="s">
        <v>9</v>
      </c>
      <c r="D178">
        <f t="shared" si="18"/>
        <v>25.5</v>
      </c>
      <c r="E178">
        <f t="shared" si="19"/>
        <v>752</v>
      </c>
      <c r="G178" s="2">
        <f t="shared" si="20"/>
        <v>41883</v>
      </c>
      <c r="H178" s="2">
        <f t="shared" si="15"/>
        <v>41912</v>
      </c>
      <c r="I178">
        <f>COUNTIFS($A$1:A178,"&gt;="&amp;DATE(YEAR(A178),MONTH(A178),1),$A$1:A178,"&lt;="&amp;DATE(YEAR(A178),MONTH(A178)+1,1)-1,$C$1:C178,"=метро")</f>
        <v>17</v>
      </c>
      <c r="J178">
        <f>COUNTIFS($A$1:A178,"&gt;="&amp;DATE(YEAR(A178),MONTH(A178),1),$A$1:A178,"&lt;="&amp;DATE(YEAR(A178),MONTH(A178)+1,1)-1,$C$1:C178,"&lt;&gt;метро",$C$1:C178,"&lt;&gt;")</f>
        <v>0</v>
      </c>
      <c r="K178">
        <f t="shared" si="17"/>
        <v>25.5</v>
      </c>
      <c r="L178" t="e">
        <f t="shared" si="16"/>
        <v>#N/A</v>
      </c>
    </row>
    <row r="179" spans="1:12" x14ac:dyDescent="0.25">
      <c r="A179" s="2">
        <v>41894</v>
      </c>
      <c r="C179" t="s">
        <v>9</v>
      </c>
      <c r="D179">
        <f t="shared" si="18"/>
        <v>25.5</v>
      </c>
      <c r="E179">
        <f t="shared" si="19"/>
        <v>726.5</v>
      </c>
      <c r="G179" s="2">
        <f t="shared" si="20"/>
        <v>41883</v>
      </c>
      <c r="H179" s="2">
        <f t="shared" si="15"/>
        <v>41912</v>
      </c>
      <c r="I179">
        <f>COUNTIFS($A$1:A179,"&gt;="&amp;DATE(YEAR(A179),MONTH(A179),1),$A$1:A179,"&lt;="&amp;DATE(YEAR(A179),MONTH(A179)+1,1)-1,$C$1:C179,"=метро")</f>
        <v>18</v>
      </c>
      <c r="J179">
        <f>COUNTIFS($A$1:A179,"&gt;="&amp;DATE(YEAR(A179),MONTH(A179),1),$A$1:A179,"&lt;="&amp;DATE(YEAR(A179),MONTH(A179)+1,1)-1,$C$1:C179,"&lt;&gt;метро",$C$1:C179,"&lt;&gt;")</f>
        <v>0</v>
      </c>
      <c r="K179">
        <f t="shared" si="17"/>
        <v>25.5</v>
      </c>
      <c r="L179" t="e">
        <f t="shared" si="16"/>
        <v>#N/A</v>
      </c>
    </row>
    <row r="180" spans="1:12" x14ac:dyDescent="0.25">
      <c r="A180" s="2">
        <v>41897</v>
      </c>
      <c r="C180" t="s">
        <v>9</v>
      </c>
      <c r="D180">
        <f t="shared" si="18"/>
        <v>25.5</v>
      </c>
      <c r="E180">
        <f t="shared" si="19"/>
        <v>701</v>
      </c>
      <c r="G180" s="2">
        <f t="shared" si="20"/>
        <v>41883</v>
      </c>
      <c r="H180" s="2">
        <f t="shared" si="15"/>
        <v>41912</v>
      </c>
      <c r="I180">
        <f>COUNTIFS($A$1:A180,"&gt;="&amp;DATE(YEAR(A180),MONTH(A180),1),$A$1:A180,"&lt;="&amp;DATE(YEAR(A180),MONTH(A180)+1,1)-1,$C$1:C180,"=метро")</f>
        <v>19</v>
      </c>
      <c r="J180">
        <f>COUNTIFS($A$1:A180,"&gt;="&amp;DATE(YEAR(A180),MONTH(A180),1),$A$1:A180,"&lt;="&amp;DATE(YEAR(A180),MONTH(A180)+1,1)-1,$C$1:C180,"&lt;&gt;метро",$C$1:C180,"&lt;&gt;")</f>
        <v>0</v>
      </c>
      <c r="K180">
        <f t="shared" si="17"/>
        <v>25.5</v>
      </c>
      <c r="L180" t="e">
        <f t="shared" si="16"/>
        <v>#N/A</v>
      </c>
    </row>
    <row r="181" spans="1:12" x14ac:dyDescent="0.25">
      <c r="A181" s="2">
        <v>41897</v>
      </c>
      <c r="C181" t="s">
        <v>9</v>
      </c>
      <c r="D181">
        <f t="shared" si="18"/>
        <v>25.5</v>
      </c>
      <c r="E181">
        <f t="shared" si="19"/>
        <v>675.5</v>
      </c>
      <c r="G181" s="2">
        <f t="shared" si="20"/>
        <v>41883</v>
      </c>
      <c r="H181" s="2">
        <f t="shared" si="15"/>
        <v>41912</v>
      </c>
      <c r="I181">
        <f>COUNTIFS($A$1:A181,"&gt;="&amp;DATE(YEAR(A181),MONTH(A181),1),$A$1:A181,"&lt;="&amp;DATE(YEAR(A181),MONTH(A181)+1,1)-1,$C$1:C181,"=метро")</f>
        <v>20</v>
      </c>
      <c r="J181">
        <f>COUNTIFS($A$1:A181,"&gt;="&amp;DATE(YEAR(A181),MONTH(A181),1),$A$1:A181,"&lt;="&amp;DATE(YEAR(A181),MONTH(A181)+1,1)-1,$C$1:C181,"&lt;&gt;метро",$C$1:C181,"&lt;&gt;")</f>
        <v>0</v>
      </c>
      <c r="K181">
        <f t="shared" si="17"/>
        <v>25.5</v>
      </c>
      <c r="L181" t="e">
        <f t="shared" si="16"/>
        <v>#N/A</v>
      </c>
    </row>
    <row r="182" spans="1:12" x14ac:dyDescent="0.25">
      <c r="A182" s="2">
        <v>41898</v>
      </c>
      <c r="C182" t="s">
        <v>9</v>
      </c>
      <c r="D182">
        <f t="shared" si="18"/>
        <v>23</v>
      </c>
      <c r="E182">
        <f t="shared" si="19"/>
        <v>652.5</v>
      </c>
      <c r="G182" s="2">
        <f t="shared" si="20"/>
        <v>41883</v>
      </c>
      <c r="H182" s="2">
        <f t="shared" si="15"/>
        <v>41912</v>
      </c>
      <c r="I182">
        <f>COUNTIFS($A$1:A182,"&gt;="&amp;DATE(YEAR(A182),MONTH(A182),1),$A$1:A182,"&lt;="&amp;DATE(YEAR(A182),MONTH(A182)+1,1)-1,$C$1:C182,"=метро")</f>
        <v>21</v>
      </c>
      <c r="J182">
        <f>COUNTIFS($A$1:A182,"&gt;="&amp;DATE(YEAR(A182),MONTH(A182),1),$A$1:A182,"&lt;="&amp;DATE(YEAR(A182),MONTH(A182)+1,1)-1,$C$1:C182,"&lt;&gt;метро",$C$1:C182,"&lt;&gt;")</f>
        <v>0</v>
      </c>
      <c r="K182">
        <f t="shared" si="17"/>
        <v>23</v>
      </c>
      <c r="L182" t="e">
        <f t="shared" si="16"/>
        <v>#N/A</v>
      </c>
    </row>
    <row r="183" spans="1:12" x14ac:dyDescent="0.25">
      <c r="A183" s="2">
        <v>41898</v>
      </c>
      <c r="C183" t="s">
        <v>9</v>
      </c>
      <c r="D183">
        <f t="shared" si="18"/>
        <v>23</v>
      </c>
      <c r="E183">
        <f t="shared" si="19"/>
        <v>629.5</v>
      </c>
      <c r="G183" s="2">
        <f t="shared" si="20"/>
        <v>41883</v>
      </c>
      <c r="H183" s="2">
        <f t="shared" si="15"/>
        <v>41912</v>
      </c>
      <c r="I183">
        <f>COUNTIFS($A$1:A183,"&gt;="&amp;DATE(YEAR(A183),MONTH(A183),1),$A$1:A183,"&lt;="&amp;DATE(YEAR(A183),MONTH(A183)+1,1)-1,$C$1:C183,"=метро")</f>
        <v>22</v>
      </c>
      <c r="J183">
        <f>COUNTIFS($A$1:A183,"&gt;="&amp;DATE(YEAR(A183),MONTH(A183),1),$A$1:A183,"&lt;="&amp;DATE(YEAR(A183),MONTH(A183)+1,1)-1,$C$1:C183,"&lt;&gt;метро",$C$1:C183,"&lt;&gt;")</f>
        <v>0</v>
      </c>
      <c r="K183">
        <f t="shared" si="17"/>
        <v>23</v>
      </c>
      <c r="L183" t="e">
        <f t="shared" si="16"/>
        <v>#N/A</v>
      </c>
    </row>
    <row r="184" spans="1:12" x14ac:dyDescent="0.25">
      <c r="A184" s="2">
        <v>41899</v>
      </c>
      <c r="C184" t="s">
        <v>9</v>
      </c>
      <c r="D184">
        <f t="shared" si="18"/>
        <v>23</v>
      </c>
      <c r="E184">
        <f t="shared" si="19"/>
        <v>606.5</v>
      </c>
      <c r="G184" s="2">
        <f t="shared" si="20"/>
        <v>41883</v>
      </c>
      <c r="H184" s="2">
        <f t="shared" si="15"/>
        <v>41912</v>
      </c>
      <c r="I184">
        <f>COUNTIFS($A$1:A184,"&gt;="&amp;DATE(YEAR(A184),MONTH(A184),1),$A$1:A184,"&lt;="&amp;DATE(YEAR(A184),MONTH(A184)+1,1)-1,$C$1:C184,"=метро")</f>
        <v>23</v>
      </c>
      <c r="J184">
        <f>COUNTIFS($A$1:A184,"&gt;="&amp;DATE(YEAR(A184),MONTH(A184),1),$A$1:A184,"&lt;="&amp;DATE(YEAR(A184),MONTH(A184)+1,1)-1,$C$1:C184,"&lt;&gt;метро",$C$1:C184,"&lt;&gt;")</f>
        <v>0</v>
      </c>
      <c r="K184">
        <f t="shared" si="17"/>
        <v>23</v>
      </c>
      <c r="L184" t="e">
        <f t="shared" si="16"/>
        <v>#N/A</v>
      </c>
    </row>
    <row r="185" spans="1:12" x14ac:dyDescent="0.25">
      <c r="A185" s="2">
        <v>41899</v>
      </c>
      <c r="C185" t="s">
        <v>9</v>
      </c>
      <c r="D185">
        <f t="shared" si="18"/>
        <v>23</v>
      </c>
      <c r="E185">
        <f t="shared" si="19"/>
        <v>583.5</v>
      </c>
      <c r="G185" s="2">
        <f t="shared" si="20"/>
        <v>41883</v>
      </c>
      <c r="H185" s="2">
        <f t="shared" si="15"/>
        <v>41912</v>
      </c>
      <c r="I185">
        <f>COUNTIFS($A$1:A185,"&gt;="&amp;DATE(YEAR(A185),MONTH(A185),1),$A$1:A185,"&lt;="&amp;DATE(YEAR(A185),MONTH(A185)+1,1)-1,$C$1:C185,"=метро")</f>
        <v>24</v>
      </c>
      <c r="J185">
        <f>COUNTIFS($A$1:A185,"&gt;="&amp;DATE(YEAR(A185),MONTH(A185),1),$A$1:A185,"&lt;="&amp;DATE(YEAR(A185),MONTH(A185)+1,1)-1,$C$1:C185,"&lt;&gt;метро",$C$1:C185,"&lt;&gt;")</f>
        <v>0</v>
      </c>
      <c r="K185">
        <f t="shared" si="17"/>
        <v>23</v>
      </c>
      <c r="L185" t="e">
        <f t="shared" si="16"/>
        <v>#N/A</v>
      </c>
    </row>
    <row r="186" spans="1:12" x14ac:dyDescent="0.25">
      <c r="A186" s="2">
        <v>41900</v>
      </c>
      <c r="C186" t="s">
        <v>9</v>
      </c>
      <c r="D186">
        <f t="shared" si="18"/>
        <v>23</v>
      </c>
      <c r="E186">
        <f t="shared" si="19"/>
        <v>560.5</v>
      </c>
      <c r="G186" s="2">
        <f t="shared" si="20"/>
        <v>41883</v>
      </c>
      <c r="H186" s="2">
        <f t="shared" si="15"/>
        <v>41912</v>
      </c>
      <c r="I186">
        <f>COUNTIFS($A$1:A186,"&gt;="&amp;DATE(YEAR(A186),MONTH(A186),1),$A$1:A186,"&lt;="&amp;DATE(YEAR(A186),MONTH(A186)+1,1)-1,$C$1:C186,"=метро")</f>
        <v>25</v>
      </c>
      <c r="J186">
        <f>COUNTIFS($A$1:A186,"&gt;="&amp;DATE(YEAR(A186),MONTH(A186),1),$A$1:A186,"&lt;="&amp;DATE(YEAR(A186),MONTH(A186)+1,1)-1,$C$1:C186,"&lt;&gt;метро",$C$1:C186,"&lt;&gt;")</f>
        <v>0</v>
      </c>
      <c r="K186">
        <f t="shared" si="17"/>
        <v>23</v>
      </c>
      <c r="L186" t="e">
        <f t="shared" si="16"/>
        <v>#N/A</v>
      </c>
    </row>
    <row r="187" spans="1:12" x14ac:dyDescent="0.25">
      <c r="A187" s="2">
        <v>41900</v>
      </c>
      <c r="C187" t="s">
        <v>9</v>
      </c>
      <c r="D187">
        <f t="shared" si="18"/>
        <v>23</v>
      </c>
      <c r="E187">
        <f t="shared" si="19"/>
        <v>537.5</v>
      </c>
      <c r="G187" s="2">
        <f t="shared" si="20"/>
        <v>41883</v>
      </c>
      <c r="H187" s="2">
        <f t="shared" si="15"/>
        <v>41912</v>
      </c>
      <c r="I187">
        <f>COUNTIFS($A$1:A187,"&gt;="&amp;DATE(YEAR(A187),MONTH(A187),1),$A$1:A187,"&lt;="&amp;DATE(YEAR(A187),MONTH(A187)+1,1)-1,$C$1:C187,"=метро")</f>
        <v>26</v>
      </c>
      <c r="J187">
        <f>COUNTIFS($A$1:A187,"&gt;="&amp;DATE(YEAR(A187),MONTH(A187),1),$A$1:A187,"&lt;="&amp;DATE(YEAR(A187),MONTH(A187)+1,1)-1,$C$1:C187,"&lt;&gt;метро",$C$1:C187,"&lt;&gt;")</f>
        <v>0</v>
      </c>
      <c r="K187">
        <f t="shared" si="17"/>
        <v>23</v>
      </c>
      <c r="L187" t="e">
        <f t="shared" si="16"/>
        <v>#N/A</v>
      </c>
    </row>
    <row r="188" spans="1:12" x14ac:dyDescent="0.25">
      <c r="A188" s="2">
        <v>41904</v>
      </c>
      <c r="C188" t="s">
        <v>9</v>
      </c>
      <c r="D188">
        <f t="shared" si="18"/>
        <v>23</v>
      </c>
      <c r="E188">
        <f t="shared" si="19"/>
        <v>514.5</v>
      </c>
      <c r="G188" s="2">
        <f t="shared" si="20"/>
        <v>41883</v>
      </c>
      <c r="H188" s="2">
        <f t="shared" si="15"/>
        <v>41912</v>
      </c>
      <c r="I188">
        <f>COUNTIFS($A$1:A188,"&gt;="&amp;DATE(YEAR(A188),MONTH(A188),1),$A$1:A188,"&lt;="&amp;DATE(YEAR(A188),MONTH(A188)+1,1)-1,$C$1:C188,"=метро")</f>
        <v>27</v>
      </c>
      <c r="J188">
        <f>COUNTIFS($A$1:A188,"&gt;="&amp;DATE(YEAR(A188),MONTH(A188),1),$A$1:A188,"&lt;="&amp;DATE(YEAR(A188),MONTH(A188)+1,1)-1,$C$1:C188,"&lt;&gt;метро",$C$1:C188,"&lt;&gt;")</f>
        <v>0</v>
      </c>
      <c r="K188">
        <f t="shared" si="17"/>
        <v>23</v>
      </c>
      <c r="L188" t="e">
        <f t="shared" si="16"/>
        <v>#N/A</v>
      </c>
    </row>
    <row r="189" spans="1:12" x14ac:dyDescent="0.25">
      <c r="A189" s="2">
        <v>41904</v>
      </c>
      <c r="C189" t="s">
        <v>9</v>
      </c>
      <c r="D189">
        <f t="shared" si="18"/>
        <v>23</v>
      </c>
      <c r="E189">
        <f t="shared" si="19"/>
        <v>491.5</v>
      </c>
      <c r="G189" s="2">
        <f t="shared" si="20"/>
        <v>41883</v>
      </c>
      <c r="H189" s="2">
        <f t="shared" si="15"/>
        <v>41912</v>
      </c>
      <c r="I189">
        <f>COUNTIFS($A$1:A189,"&gt;="&amp;DATE(YEAR(A189),MONTH(A189),1),$A$1:A189,"&lt;="&amp;DATE(YEAR(A189),MONTH(A189)+1,1)-1,$C$1:C189,"=метро")</f>
        <v>28</v>
      </c>
      <c r="J189">
        <f>COUNTIFS($A$1:A189,"&gt;="&amp;DATE(YEAR(A189),MONTH(A189),1),$A$1:A189,"&lt;="&amp;DATE(YEAR(A189),MONTH(A189)+1,1)-1,$C$1:C189,"&lt;&gt;метро",$C$1:C189,"&lt;&gt;")</f>
        <v>0</v>
      </c>
      <c r="K189">
        <f t="shared" si="17"/>
        <v>23</v>
      </c>
      <c r="L189" t="e">
        <f t="shared" si="16"/>
        <v>#N/A</v>
      </c>
    </row>
    <row r="190" spans="1:12" x14ac:dyDescent="0.25">
      <c r="A190" s="2">
        <v>41905</v>
      </c>
      <c r="C190" t="s">
        <v>9</v>
      </c>
      <c r="D190">
        <f t="shared" si="18"/>
        <v>23</v>
      </c>
      <c r="E190">
        <f t="shared" si="19"/>
        <v>468.5</v>
      </c>
      <c r="G190" s="2">
        <f t="shared" si="20"/>
        <v>41883</v>
      </c>
      <c r="H190" s="2">
        <f t="shared" si="15"/>
        <v>41912</v>
      </c>
      <c r="I190">
        <f>COUNTIFS($A$1:A190,"&gt;="&amp;DATE(YEAR(A190),MONTH(A190),1),$A$1:A190,"&lt;="&amp;DATE(YEAR(A190),MONTH(A190)+1,1)-1,$C$1:C190,"=метро")</f>
        <v>29</v>
      </c>
      <c r="J190">
        <f>COUNTIFS($A$1:A190,"&gt;="&amp;DATE(YEAR(A190),MONTH(A190),1),$A$1:A190,"&lt;="&amp;DATE(YEAR(A190),MONTH(A190)+1,1)-1,$C$1:C190,"&lt;&gt;метро",$C$1:C190,"&lt;&gt;")</f>
        <v>0</v>
      </c>
      <c r="K190">
        <f t="shared" si="17"/>
        <v>23</v>
      </c>
      <c r="L190" t="e">
        <f t="shared" si="16"/>
        <v>#N/A</v>
      </c>
    </row>
    <row r="191" spans="1:12" x14ac:dyDescent="0.25">
      <c r="A191" s="2">
        <v>41905</v>
      </c>
      <c r="C191" t="s">
        <v>9</v>
      </c>
      <c r="D191">
        <f t="shared" si="18"/>
        <v>23</v>
      </c>
      <c r="E191">
        <f t="shared" si="19"/>
        <v>445.5</v>
      </c>
      <c r="G191" s="2">
        <f t="shared" si="20"/>
        <v>41883</v>
      </c>
      <c r="H191" s="2">
        <f t="shared" si="15"/>
        <v>41912</v>
      </c>
      <c r="I191">
        <f>COUNTIFS($A$1:A191,"&gt;="&amp;DATE(YEAR(A191),MONTH(A191),1),$A$1:A191,"&lt;="&amp;DATE(YEAR(A191),MONTH(A191)+1,1)-1,$C$1:C191,"=метро")</f>
        <v>30</v>
      </c>
      <c r="J191">
        <f>COUNTIFS($A$1:A191,"&gt;="&amp;DATE(YEAR(A191),MONTH(A191),1),$A$1:A191,"&lt;="&amp;DATE(YEAR(A191),MONTH(A191)+1,1)-1,$C$1:C191,"&lt;&gt;метро",$C$1:C191,"&lt;&gt;")</f>
        <v>0</v>
      </c>
      <c r="K191">
        <f t="shared" si="17"/>
        <v>23</v>
      </c>
      <c r="L191" t="e">
        <f t="shared" si="16"/>
        <v>#N/A</v>
      </c>
    </row>
    <row r="192" spans="1:12" x14ac:dyDescent="0.25">
      <c r="A192" s="2">
        <v>41906</v>
      </c>
      <c r="C192" t="s">
        <v>9</v>
      </c>
      <c r="D192">
        <f t="shared" si="18"/>
        <v>21.5</v>
      </c>
      <c r="E192">
        <f t="shared" si="19"/>
        <v>424</v>
      </c>
      <c r="G192" s="2">
        <f t="shared" si="20"/>
        <v>41883</v>
      </c>
      <c r="H192" s="2">
        <f t="shared" si="15"/>
        <v>41912</v>
      </c>
      <c r="I192">
        <f>COUNTIFS($A$1:A192,"&gt;="&amp;DATE(YEAR(A192),MONTH(A192),1),$A$1:A192,"&lt;="&amp;DATE(YEAR(A192),MONTH(A192)+1,1)-1,$C$1:C192,"=метро")</f>
        <v>31</v>
      </c>
      <c r="J192">
        <f>COUNTIFS($A$1:A192,"&gt;="&amp;DATE(YEAR(A192),MONTH(A192),1),$A$1:A192,"&lt;="&amp;DATE(YEAR(A192),MONTH(A192)+1,1)-1,$C$1:C192,"&lt;&gt;метро",$C$1:C192,"&lt;&gt;")</f>
        <v>0</v>
      </c>
      <c r="K192">
        <f t="shared" si="17"/>
        <v>21.5</v>
      </c>
      <c r="L192" t="e">
        <f t="shared" si="16"/>
        <v>#N/A</v>
      </c>
    </row>
    <row r="193" spans="1:12" x14ac:dyDescent="0.25">
      <c r="A193" s="2">
        <v>41906</v>
      </c>
      <c r="C193" t="s">
        <v>9</v>
      </c>
      <c r="D193">
        <f t="shared" si="18"/>
        <v>21.5</v>
      </c>
      <c r="E193">
        <f t="shared" si="19"/>
        <v>402.5</v>
      </c>
      <c r="G193" s="2">
        <f t="shared" si="20"/>
        <v>41883</v>
      </c>
      <c r="H193" s="2">
        <f t="shared" si="15"/>
        <v>41912</v>
      </c>
      <c r="I193">
        <f>COUNTIFS($A$1:A193,"&gt;="&amp;DATE(YEAR(A193),MONTH(A193),1),$A$1:A193,"&lt;="&amp;DATE(YEAR(A193),MONTH(A193)+1,1)-1,$C$1:C193,"=метро")</f>
        <v>32</v>
      </c>
      <c r="J193">
        <f>COUNTIFS($A$1:A193,"&gt;="&amp;DATE(YEAR(A193),MONTH(A193),1),$A$1:A193,"&lt;="&amp;DATE(YEAR(A193),MONTH(A193)+1,1)-1,$C$1:C193,"&lt;&gt;метро",$C$1:C193,"&lt;&gt;")</f>
        <v>0</v>
      </c>
      <c r="K193">
        <f t="shared" si="17"/>
        <v>21.5</v>
      </c>
      <c r="L193" t="e">
        <f t="shared" si="16"/>
        <v>#N/A</v>
      </c>
    </row>
    <row r="194" spans="1:12" x14ac:dyDescent="0.25">
      <c r="A194" s="2">
        <v>41907</v>
      </c>
      <c r="C194" t="s">
        <v>9</v>
      </c>
      <c r="D194">
        <f t="shared" si="18"/>
        <v>21.5</v>
      </c>
      <c r="E194">
        <f t="shared" si="19"/>
        <v>381</v>
      </c>
      <c r="G194" s="2">
        <f t="shared" si="20"/>
        <v>41883</v>
      </c>
      <c r="H194" s="2">
        <f t="shared" ref="H194:H257" si="21">DATE(YEAR(A194),MONTH(A194)+1,1)-1</f>
        <v>41912</v>
      </c>
      <c r="I194">
        <f>COUNTIFS($A$1:A194,"&gt;="&amp;DATE(YEAR(A194),MONTH(A194),1),$A$1:A194,"&lt;="&amp;DATE(YEAR(A194),MONTH(A194)+1,1)-1,$C$1:C194,"=метро")</f>
        <v>33</v>
      </c>
      <c r="J194">
        <f>COUNTIFS($A$1:A194,"&gt;="&amp;DATE(YEAR(A194),MONTH(A194),1),$A$1:A194,"&lt;="&amp;DATE(YEAR(A194),MONTH(A194)+1,1)-1,$C$1:C194,"&lt;&gt;метро",$C$1:C194,"&lt;&gt;")</f>
        <v>0</v>
      </c>
      <c r="K194">
        <f t="shared" si="17"/>
        <v>21.5</v>
      </c>
      <c r="L194" t="e">
        <f t="shared" si="16"/>
        <v>#N/A</v>
      </c>
    </row>
    <row r="195" spans="1:12" x14ac:dyDescent="0.25">
      <c r="A195" s="2">
        <v>41907</v>
      </c>
      <c r="C195" t="s">
        <v>9</v>
      </c>
      <c r="D195">
        <f t="shared" si="18"/>
        <v>21.5</v>
      </c>
      <c r="E195">
        <f t="shared" si="19"/>
        <v>359.5</v>
      </c>
      <c r="G195" s="2">
        <f t="shared" si="20"/>
        <v>41883</v>
      </c>
      <c r="H195" s="2">
        <f t="shared" si="21"/>
        <v>41912</v>
      </c>
      <c r="I195">
        <f>COUNTIFS($A$1:A195,"&gt;="&amp;DATE(YEAR(A195),MONTH(A195),1),$A$1:A195,"&lt;="&amp;DATE(YEAR(A195),MONTH(A195)+1,1)-1,$C$1:C195,"=метро")</f>
        <v>34</v>
      </c>
      <c r="J195">
        <f>COUNTIFS($A$1:A195,"&gt;="&amp;DATE(YEAR(A195),MONTH(A195),1),$A$1:A195,"&lt;="&amp;DATE(YEAR(A195),MONTH(A195)+1,1)-1,$C$1:C195,"&lt;&gt;метро",$C$1:C195,"&lt;&gt;")</f>
        <v>0</v>
      </c>
      <c r="K195">
        <f t="shared" si="17"/>
        <v>21.5</v>
      </c>
      <c r="L195" t="e">
        <f t="shared" ref="L195:L258" si="22">VLOOKUP(J195,$N$13:$O$16,2,TRUE)</f>
        <v>#N/A</v>
      </c>
    </row>
    <row r="196" spans="1:12" x14ac:dyDescent="0.25">
      <c r="A196" s="2">
        <v>41908</v>
      </c>
      <c r="C196" t="s">
        <v>9</v>
      </c>
      <c r="D196">
        <f t="shared" si="18"/>
        <v>21.5</v>
      </c>
      <c r="E196">
        <f t="shared" si="19"/>
        <v>338</v>
      </c>
      <c r="G196" s="2">
        <f t="shared" si="20"/>
        <v>41883</v>
      </c>
      <c r="H196" s="2">
        <f t="shared" si="21"/>
        <v>41912</v>
      </c>
      <c r="I196">
        <f>COUNTIFS($A$1:A196,"&gt;="&amp;DATE(YEAR(A196),MONTH(A196),1),$A$1:A196,"&lt;="&amp;DATE(YEAR(A196),MONTH(A196)+1,1)-1,$C$1:C196,"=метро")</f>
        <v>35</v>
      </c>
      <c r="J196">
        <f>COUNTIFS($A$1:A196,"&gt;="&amp;DATE(YEAR(A196),MONTH(A196),1),$A$1:A196,"&lt;="&amp;DATE(YEAR(A196),MONTH(A196)+1,1)-1,$C$1:C196,"&lt;&gt;метро",$C$1:C196,"&lt;&gt;")</f>
        <v>0</v>
      </c>
      <c r="K196">
        <f t="shared" ref="K196:K259" si="23">VLOOKUP(I196,$N$4:$O$8,2,TRUE)</f>
        <v>21.5</v>
      </c>
      <c r="L196" t="e">
        <f t="shared" si="22"/>
        <v>#N/A</v>
      </c>
    </row>
    <row r="197" spans="1:12" x14ac:dyDescent="0.25">
      <c r="A197" s="2">
        <v>41908</v>
      </c>
      <c r="C197" t="s">
        <v>9</v>
      </c>
      <c r="D197">
        <f t="shared" si="18"/>
        <v>21.5</v>
      </c>
      <c r="E197">
        <f t="shared" si="19"/>
        <v>316.5</v>
      </c>
      <c r="G197" s="2">
        <f t="shared" si="20"/>
        <v>41883</v>
      </c>
      <c r="H197" s="2">
        <f t="shared" si="21"/>
        <v>41912</v>
      </c>
      <c r="I197">
        <f>COUNTIFS($A$1:A197,"&gt;="&amp;DATE(YEAR(A197),MONTH(A197),1),$A$1:A197,"&lt;="&amp;DATE(YEAR(A197),MONTH(A197)+1,1)-1,$C$1:C197,"=метро")</f>
        <v>36</v>
      </c>
      <c r="J197">
        <f>COUNTIFS($A$1:A197,"&gt;="&amp;DATE(YEAR(A197),MONTH(A197),1),$A$1:A197,"&lt;="&amp;DATE(YEAR(A197),MONTH(A197)+1,1)-1,$C$1:C197,"&lt;&gt;метро",$C$1:C197,"&lt;&gt;")</f>
        <v>0</v>
      </c>
      <c r="K197">
        <f t="shared" si="23"/>
        <v>21.5</v>
      </c>
      <c r="L197" t="e">
        <f t="shared" si="22"/>
        <v>#N/A</v>
      </c>
    </row>
    <row r="198" spans="1:12" x14ac:dyDescent="0.25">
      <c r="A198" s="2">
        <v>41911</v>
      </c>
      <c r="C198" t="s">
        <v>9</v>
      </c>
      <c r="D198">
        <f t="shared" si="18"/>
        <v>21.5</v>
      </c>
      <c r="E198">
        <f t="shared" si="19"/>
        <v>295</v>
      </c>
      <c r="G198" s="2">
        <f t="shared" si="20"/>
        <v>41883</v>
      </c>
      <c r="H198" s="2">
        <f t="shared" si="21"/>
        <v>41912</v>
      </c>
      <c r="I198">
        <f>COUNTIFS($A$1:A198,"&gt;="&amp;DATE(YEAR(A198),MONTH(A198),1),$A$1:A198,"&lt;="&amp;DATE(YEAR(A198),MONTH(A198)+1,1)-1,$C$1:C198,"=метро")</f>
        <v>37</v>
      </c>
      <c r="J198">
        <f>COUNTIFS($A$1:A198,"&gt;="&amp;DATE(YEAR(A198),MONTH(A198),1),$A$1:A198,"&lt;="&amp;DATE(YEAR(A198),MONTH(A198)+1,1)-1,$C$1:C198,"&lt;&gt;метро",$C$1:C198,"&lt;&gt;")</f>
        <v>0</v>
      </c>
      <c r="K198">
        <f t="shared" si="23"/>
        <v>21.5</v>
      </c>
      <c r="L198" t="e">
        <f t="shared" si="22"/>
        <v>#N/A</v>
      </c>
    </row>
    <row r="199" spans="1:12" x14ac:dyDescent="0.25">
      <c r="A199" s="2">
        <v>41911</v>
      </c>
      <c r="C199" t="s">
        <v>9</v>
      </c>
      <c r="D199">
        <f t="shared" si="18"/>
        <v>21.5</v>
      </c>
      <c r="E199">
        <f t="shared" si="19"/>
        <v>273.5</v>
      </c>
      <c r="G199" s="2">
        <f t="shared" si="20"/>
        <v>41883</v>
      </c>
      <c r="H199" s="2">
        <f t="shared" si="21"/>
        <v>41912</v>
      </c>
      <c r="I199">
        <f>COUNTIFS($A$1:A199,"&gt;="&amp;DATE(YEAR(A199),MONTH(A199),1),$A$1:A199,"&lt;="&amp;DATE(YEAR(A199),MONTH(A199)+1,1)-1,$C$1:C199,"=метро")</f>
        <v>38</v>
      </c>
      <c r="J199">
        <f>COUNTIFS($A$1:A199,"&gt;="&amp;DATE(YEAR(A199),MONTH(A199),1),$A$1:A199,"&lt;="&amp;DATE(YEAR(A199),MONTH(A199)+1,1)-1,$C$1:C199,"&lt;&gt;метро",$C$1:C199,"&lt;&gt;")</f>
        <v>0</v>
      </c>
      <c r="K199">
        <f t="shared" si="23"/>
        <v>21.5</v>
      </c>
      <c r="L199" t="e">
        <f t="shared" si="22"/>
        <v>#N/A</v>
      </c>
    </row>
    <row r="200" spans="1:12" x14ac:dyDescent="0.25">
      <c r="A200" s="2">
        <v>41912</v>
      </c>
      <c r="C200" t="s">
        <v>9</v>
      </c>
      <c r="D200">
        <f t="shared" si="18"/>
        <v>21.5</v>
      </c>
      <c r="E200">
        <f t="shared" si="19"/>
        <v>252</v>
      </c>
      <c r="G200" s="2">
        <f t="shared" si="20"/>
        <v>41883</v>
      </c>
      <c r="H200" s="2">
        <f t="shared" si="21"/>
        <v>41912</v>
      </c>
      <c r="I200">
        <f>COUNTIFS($A$1:A200,"&gt;="&amp;DATE(YEAR(A200),MONTH(A200),1),$A$1:A200,"&lt;="&amp;DATE(YEAR(A200),MONTH(A200)+1,1)-1,$C$1:C200,"=метро")</f>
        <v>39</v>
      </c>
      <c r="J200">
        <f>COUNTIFS($A$1:A200,"&gt;="&amp;DATE(YEAR(A200),MONTH(A200),1),$A$1:A200,"&lt;="&amp;DATE(YEAR(A200),MONTH(A200)+1,1)-1,$C$1:C200,"&lt;&gt;метро",$C$1:C200,"&lt;&gt;")</f>
        <v>0</v>
      </c>
      <c r="K200">
        <f t="shared" si="23"/>
        <v>21.5</v>
      </c>
      <c r="L200" t="e">
        <f t="shared" si="22"/>
        <v>#N/A</v>
      </c>
    </row>
    <row r="201" spans="1:12" x14ac:dyDescent="0.25">
      <c r="A201" s="6">
        <v>41913</v>
      </c>
      <c r="B201" s="7"/>
      <c r="C201" s="7" t="s">
        <v>16</v>
      </c>
      <c r="D201" s="7">
        <f t="shared" si="18"/>
        <v>24</v>
      </c>
      <c r="E201" s="7">
        <f t="shared" si="19"/>
        <v>228</v>
      </c>
      <c r="F201" s="8">
        <v>41913</v>
      </c>
      <c r="G201" s="2">
        <f t="shared" si="20"/>
        <v>41913</v>
      </c>
      <c r="H201" s="2">
        <f t="shared" si="21"/>
        <v>41943</v>
      </c>
      <c r="I201">
        <f>COUNTIFS($A$1:A201,"&gt;="&amp;DATE(YEAR(A201),MONTH(A201),1),$A$1:A201,"&lt;="&amp;DATE(YEAR(A201),MONTH(A201)+1,1)-1,$C$1:C201,"=метро")</f>
        <v>0</v>
      </c>
      <c r="J201">
        <f>COUNTIFS($A$1:A201,"&gt;="&amp;DATE(YEAR(A201),MONTH(A201),1),$A$1:A201,"&lt;="&amp;DATE(YEAR(A201),MONTH(A201)+1,1)-1,$C$1:C201,"&lt;&gt;метро",$C$1:C201,"&lt;&gt;")</f>
        <v>1</v>
      </c>
      <c r="K201" t="e">
        <f t="shared" si="23"/>
        <v>#N/A</v>
      </c>
      <c r="L201">
        <f t="shared" si="22"/>
        <v>24</v>
      </c>
    </row>
    <row r="202" spans="1:12" x14ac:dyDescent="0.25">
      <c r="A202" s="2">
        <v>41913</v>
      </c>
      <c r="C202" t="s">
        <v>9</v>
      </c>
      <c r="D202">
        <f t="shared" si="18"/>
        <v>27</v>
      </c>
      <c r="E202">
        <f t="shared" si="19"/>
        <v>201</v>
      </c>
      <c r="G202" s="2">
        <f t="shared" si="20"/>
        <v>41913</v>
      </c>
      <c r="H202" s="2">
        <f t="shared" si="21"/>
        <v>41943</v>
      </c>
      <c r="I202">
        <f>COUNTIFS($A$1:A202,"&gt;="&amp;DATE(YEAR(A202),MONTH(A202),1),$A$1:A202,"&lt;="&amp;DATE(YEAR(A202),MONTH(A202)+1,1)-1,$C$1:C202,"=метро")</f>
        <v>1</v>
      </c>
      <c r="J202">
        <f>COUNTIFS($A$1:A202,"&gt;="&amp;DATE(YEAR(A202),MONTH(A202),1),$A$1:A202,"&lt;="&amp;DATE(YEAR(A202),MONTH(A202)+1,1)-1,$C$1:C202,"&lt;&gt;метро",$C$1:C202,"&lt;&gt;")</f>
        <v>1</v>
      </c>
      <c r="K202">
        <f t="shared" si="23"/>
        <v>27</v>
      </c>
      <c r="L202">
        <f t="shared" si="22"/>
        <v>24</v>
      </c>
    </row>
    <row r="203" spans="1:12" x14ac:dyDescent="0.25">
      <c r="A203" s="2">
        <v>41913</v>
      </c>
      <c r="C203" t="s">
        <v>9</v>
      </c>
      <c r="D203">
        <f t="shared" si="18"/>
        <v>27</v>
      </c>
      <c r="E203">
        <f t="shared" si="19"/>
        <v>174</v>
      </c>
      <c r="G203" s="2">
        <f t="shared" si="20"/>
        <v>41913</v>
      </c>
      <c r="H203" s="2">
        <f t="shared" si="21"/>
        <v>41943</v>
      </c>
      <c r="I203">
        <f>COUNTIFS($A$1:A203,"&gt;="&amp;DATE(YEAR(A203),MONTH(A203),1),$A$1:A203,"&lt;="&amp;DATE(YEAR(A203),MONTH(A203)+1,1)-1,$C$1:C203,"=метро")</f>
        <v>2</v>
      </c>
      <c r="J203">
        <f>COUNTIFS($A$1:A203,"&gt;="&amp;DATE(YEAR(A203),MONTH(A203),1),$A$1:A203,"&lt;="&amp;DATE(YEAR(A203),MONTH(A203)+1,1)-1,$C$1:C203,"&lt;&gt;метро",$C$1:C203,"&lt;&gt;")</f>
        <v>1</v>
      </c>
      <c r="K203">
        <f t="shared" si="23"/>
        <v>27</v>
      </c>
      <c r="L203">
        <f t="shared" si="22"/>
        <v>24</v>
      </c>
    </row>
    <row r="204" spans="1:12" x14ac:dyDescent="0.25">
      <c r="A204" s="2">
        <v>41914</v>
      </c>
      <c r="C204" t="s">
        <v>9</v>
      </c>
      <c r="D204">
        <f t="shared" si="18"/>
        <v>27</v>
      </c>
      <c r="E204">
        <f t="shared" si="19"/>
        <v>147</v>
      </c>
      <c r="G204" s="2">
        <f t="shared" si="20"/>
        <v>41913</v>
      </c>
      <c r="H204" s="2">
        <f t="shared" si="21"/>
        <v>41943</v>
      </c>
      <c r="I204">
        <f>COUNTIFS($A$1:A204,"&gt;="&amp;DATE(YEAR(A204),MONTH(A204),1),$A$1:A204,"&lt;="&amp;DATE(YEAR(A204),MONTH(A204)+1,1)-1,$C$1:C204,"=метро")</f>
        <v>3</v>
      </c>
      <c r="J204">
        <f>COUNTIFS($A$1:A204,"&gt;="&amp;DATE(YEAR(A204),MONTH(A204),1),$A$1:A204,"&lt;="&amp;DATE(YEAR(A204),MONTH(A204)+1,1)-1,$C$1:C204,"&lt;&gt;метро",$C$1:C204,"&lt;&gt;")</f>
        <v>1</v>
      </c>
      <c r="K204">
        <f t="shared" si="23"/>
        <v>27</v>
      </c>
      <c r="L204">
        <f t="shared" si="22"/>
        <v>24</v>
      </c>
    </row>
    <row r="205" spans="1:12" x14ac:dyDescent="0.25">
      <c r="A205" s="2">
        <v>41914</v>
      </c>
      <c r="C205" t="s">
        <v>9</v>
      </c>
      <c r="D205">
        <f t="shared" si="18"/>
        <v>27</v>
      </c>
      <c r="E205">
        <f t="shared" si="19"/>
        <v>120</v>
      </c>
      <c r="G205" s="2">
        <f t="shared" si="20"/>
        <v>41913</v>
      </c>
      <c r="H205" s="2">
        <f t="shared" si="21"/>
        <v>41943</v>
      </c>
      <c r="I205">
        <f>COUNTIFS($A$1:A205,"&gt;="&amp;DATE(YEAR(A205),MONTH(A205),1),$A$1:A205,"&lt;="&amp;DATE(YEAR(A205),MONTH(A205)+1,1)-1,$C$1:C205,"=метро")</f>
        <v>4</v>
      </c>
      <c r="J205">
        <f>COUNTIFS($A$1:A205,"&gt;="&amp;DATE(YEAR(A205),MONTH(A205),1),$A$1:A205,"&lt;="&amp;DATE(YEAR(A205),MONTH(A205)+1,1)-1,$C$1:C205,"&lt;&gt;метро",$C$1:C205,"&lt;&gt;")</f>
        <v>1</v>
      </c>
      <c r="K205">
        <f t="shared" si="23"/>
        <v>27</v>
      </c>
      <c r="L205">
        <f t="shared" si="22"/>
        <v>24</v>
      </c>
    </row>
    <row r="206" spans="1:12" x14ac:dyDescent="0.25">
      <c r="A206" s="2">
        <v>41915</v>
      </c>
      <c r="C206" t="s">
        <v>9</v>
      </c>
      <c r="D206">
        <f t="shared" si="18"/>
        <v>27</v>
      </c>
      <c r="E206">
        <f t="shared" si="19"/>
        <v>93</v>
      </c>
      <c r="G206" s="2">
        <f t="shared" si="20"/>
        <v>41913</v>
      </c>
      <c r="H206" s="2">
        <f t="shared" si="21"/>
        <v>41943</v>
      </c>
      <c r="I206">
        <f>COUNTIFS($A$1:A206,"&gt;="&amp;DATE(YEAR(A206),MONTH(A206),1),$A$1:A206,"&lt;="&amp;DATE(YEAR(A206),MONTH(A206)+1,1)-1,$C$1:C206,"=метро")</f>
        <v>5</v>
      </c>
      <c r="J206">
        <f>COUNTIFS($A$1:A206,"&gt;="&amp;DATE(YEAR(A206),MONTH(A206),1),$A$1:A206,"&lt;="&amp;DATE(YEAR(A206),MONTH(A206)+1,1)-1,$C$1:C206,"&lt;&gt;метро",$C$1:C206,"&lt;&gt;")</f>
        <v>1</v>
      </c>
      <c r="K206">
        <f t="shared" si="23"/>
        <v>27</v>
      </c>
      <c r="L206">
        <f t="shared" si="22"/>
        <v>24</v>
      </c>
    </row>
    <row r="207" spans="1:12" x14ac:dyDescent="0.25">
      <c r="A207" s="2">
        <v>41915</v>
      </c>
      <c r="C207" t="s">
        <v>9</v>
      </c>
      <c r="D207">
        <f t="shared" si="18"/>
        <v>27</v>
      </c>
      <c r="E207">
        <f t="shared" si="19"/>
        <v>66</v>
      </c>
      <c r="G207" s="2">
        <f t="shared" si="20"/>
        <v>41913</v>
      </c>
      <c r="H207" s="2">
        <f t="shared" si="21"/>
        <v>41943</v>
      </c>
      <c r="I207">
        <f>COUNTIFS($A$1:A207,"&gt;="&amp;DATE(YEAR(A207),MONTH(A207),1),$A$1:A207,"&lt;="&amp;DATE(YEAR(A207),MONTH(A207)+1,1)-1,$C$1:C207,"=метро")</f>
        <v>6</v>
      </c>
      <c r="J207">
        <f>COUNTIFS($A$1:A207,"&gt;="&amp;DATE(YEAR(A207),MONTH(A207),1),$A$1:A207,"&lt;="&amp;DATE(YEAR(A207),MONTH(A207)+1,1)-1,$C$1:C207,"&lt;&gt;метро",$C$1:C207,"&lt;&gt;")</f>
        <v>1</v>
      </c>
      <c r="K207">
        <f t="shared" si="23"/>
        <v>27</v>
      </c>
      <c r="L207">
        <f t="shared" si="22"/>
        <v>24</v>
      </c>
    </row>
    <row r="208" spans="1:12" x14ac:dyDescent="0.25">
      <c r="A208" s="2">
        <v>41915</v>
      </c>
      <c r="B208">
        <v>1000</v>
      </c>
      <c r="D208">
        <f t="shared" si="18"/>
        <v>0</v>
      </c>
      <c r="E208">
        <f t="shared" si="19"/>
        <v>1066</v>
      </c>
      <c r="G208" s="2">
        <f t="shared" si="20"/>
        <v>41913</v>
      </c>
      <c r="H208" s="2">
        <f t="shared" si="21"/>
        <v>41943</v>
      </c>
      <c r="I208">
        <f>COUNTIFS($A$1:A208,"&gt;="&amp;DATE(YEAR(A208),MONTH(A208),1),$A$1:A208,"&lt;="&amp;DATE(YEAR(A208),MONTH(A208)+1,1)-1,$C$1:C208,"=метро")</f>
        <v>6</v>
      </c>
      <c r="J208">
        <f>COUNTIFS($A$1:A208,"&gt;="&amp;DATE(YEAR(A208),MONTH(A208),1),$A$1:A208,"&lt;="&amp;DATE(YEAR(A208),MONTH(A208)+1,1)-1,$C$1:C208,"&lt;&gt;метро",$C$1:C208,"&lt;&gt;")</f>
        <v>1</v>
      </c>
      <c r="K208">
        <f t="shared" si="23"/>
        <v>27</v>
      </c>
      <c r="L208">
        <f t="shared" si="22"/>
        <v>24</v>
      </c>
    </row>
    <row r="209" spans="1:12" x14ac:dyDescent="0.25">
      <c r="A209" s="2">
        <v>41918</v>
      </c>
      <c r="C209" t="s">
        <v>9</v>
      </c>
      <c r="D209">
        <f t="shared" si="18"/>
        <v>27</v>
      </c>
      <c r="E209">
        <f t="shared" si="19"/>
        <v>1039</v>
      </c>
      <c r="G209" s="2">
        <f t="shared" si="20"/>
        <v>41913</v>
      </c>
      <c r="H209" s="2">
        <f t="shared" si="21"/>
        <v>41943</v>
      </c>
      <c r="I209">
        <f>COUNTIFS($A$1:A209,"&gt;="&amp;DATE(YEAR(A209),MONTH(A209),1),$A$1:A209,"&lt;="&amp;DATE(YEAR(A209),MONTH(A209)+1,1)-1,$C$1:C209,"=метро")</f>
        <v>7</v>
      </c>
      <c r="J209">
        <f>COUNTIFS($A$1:A209,"&gt;="&amp;DATE(YEAR(A209),MONTH(A209),1),$A$1:A209,"&lt;="&amp;DATE(YEAR(A209),MONTH(A209)+1,1)-1,$C$1:C209,"&lt;&gt;метро",$C$1:C209,"&lt;&gt;")</f>
        <v>1</v>
      </c>
      <c r="K209">
        <f t="shared" si="23"/>
        <v>27</v>
      </c>
      <c r="L209">
        <f t="shared" si="22"/>
        <v>24</v>
      </c>
    </row>
    <row r="210" spans="1:12" x14ac:dyDescent="0.25">
      <c r="A210" s="2">
        <v>41918</v>
      </c>
      <c r="C210" t="s">
        <v>9</v>
      </c>
      <c r="D210">
        <f t="shared" si="18"/>
        <v>27</v>
      </c>
      <c r="E210">
        <f t="shared" si="19"/>
        <v>1012</v>
      </c>
      <c r="G210" s="2">
        <f t="shared" si="20"/>
        <v>41913</v>
      </c>
      <c r="H210" s="2">
        <f t="shared" si="21"/>
        <v>41943</v>
      </c>
      <c r="I210">
        <f>COUNTIFS($A$1:A210,"&gt;="&amp;DATE(YEAR(A210),MONTH(A210),1),$A$1:A210,"&lt;="&amp;DATE(YEAR(A210),MONTH(A210)+1,1)-1,$C$1:C210,"=метро")</f>
        <v>8</v>
      </c>
      <c r="J210">
        <f>COUNTIFS($A$1:A210,"&gt;="&amp;DATE(YEAR(A210),MONTH(A210),1),$A$1:A210,"&lt;="&amp;DATE(YEAR(A210),MONTH(A210)+1,1)-1,$C$1:C210,"&lt;&gt;метро",$C$1:C210,"&lt;&gt;")</f>
        <v>1</v>
      </c>
      <c r="K210">
        <f t="shared" si="23"/>
        <v>27</v>
      </c>
      <c r="L210">
        <f t="shared" si="22"/>
        <v>24</v>
      </c>
    </row>
    <row r="211" spans="1:12" x14ac:dyDescent="0.25">
      <c r="A211" s="2">
        <v>41919</v>
      </c>
      <c r="C211" t="s">
        <v>9</v>
      </c>
      <c r="D211">
        <f t="shared" si="18"/>
        <v>27</v>
      </c>
      <c r="E211">
        <f t="shared" si="19"/>
        <v>985</v>
      </c>
      <c r="G211" s="2">
        <f t="shared" si="20"/>
        <v>41913</v>
      </c>
      <c r="H211" s="2">
        <f t="shared" si="21"/>
        <v>41943</v>
      </c>
      <c r="I211">
        <f>COUNTIFS($A$1:A211,"&gt;="&amp;DATE(YEAR(A211),MONTH(A211),1),$A$1:A211,"&lt;="&amp;DATE(YEAR(A211),MONTH(A211)+1,1)-1,$C$1:C211,"=метро")</f>
        <v>9</v>
      </c>
      <c r="J211">
        <f>COUNTIFS($A$1:A211,"&gt;="&amp;DATE(YEAR(A211),MONTH(A211),1),$A$1:A211,"&lt;="&amp;DATE(YEAR(A211),MONTH(A211)+1,1)-1,$C$1:C211,"&lt;&gt;метро",$C$1:C211,"&lt;&gt;")</f>
        <v>1</v>
      </c>
      <c r="K211">
        <f t="shared" si="23"/>
        <v>27</v>
      </c>
      <c r="L211">
        <f t="shared" si="22"/>
        <v>24</v>
      </c>
    </row>
    <row r="212" spans="1:12" x14ac:dyDescent="0.25">
      <c r="A212" s="2">
        <v>41919</v>
      </c>
      <c r="C212" t="s">
        <v>9</v>
      </c>
      <c r="D212">
        <f t="shared" si="18"/>
        <v>27</v>
      </c>
      <c r="E212">
        <f t="shared" si="19"/>
        <v>958</v>
      </c>
      <c r="G212" s="2">
        <f t="shared" si="20"/>
        <v>41913</v>
      </c>
      <c r="H212" s="2">
        <f t="shared" si="21"/>
        <v>41943</v>
      </c>
      <c r="I212">
        <f>COUNTIFS($A$1:A212,"&gt;="&amp;DATE(YEAR(A212),MONTH(A212),1),$A$1:A212,"&lt;="&amp;DATE(YEAR(A212),MONTH(A212)+1,1)-1,$C$1:C212,"=метро")</f>
        <v>10</v>
      </c>
      <c r="J212">
        <f>COUNTIFS($A$1:A212,"&gt;="&amp;DATE(YEAR(A212),MONTH(A212),1),$A$1:A212,"&lt;="&amp;DATE(YEAR(A212),MONTH(A212)+1,1)-1,$C$1:C212,"&lt;&gt;метро",$C$1:C212,"&lt;&gt;")</f>
        <v>1</v>
      </c>
      <c r="K212">
        <f t="shared" si="23"/>
        <v>27</v>
      </c>
      <c r="L212">
        <f t="shared" si="22"/>
        <v>24</v>
      </c>
    </row>
    <row r="213" spans="1:12" x14ac:dyDescent="0.25">
      <c r="A213" s="2">
        <v>41920</v>
      </c>
      <c r="C213" t="s">
        <v>9</v>
      </c>
      <c r="D213">
        <f t="shared" si="18"/>
        <v>25.5</v>
      </c>
      <c r="E213">
        <f t="shared" si="19"/>
        <v>932.5</v>
      </c>
      <c r="G213" s="2">
        <f t="shared" si="20"/>
        <v>41913</v>
      </c>
      <c r="H213" s="2">
        <f t="shared" si="21"/>
        <v>41943</v>
      </c>
      <c r="I213">
        <f>COUNTIFS($A$1:A213,"&gt;="&amp;DATE(YEAR(A213),MONTH(A213),1),$A$1:A213,"&lt;="&amp;DATE(YEAR(A213),MONTH(A213)+1,1)-1,$C$1:C213,"=метро")</f>
        <v>11</v>
      </c>
      <c r="J213">
        <f>COUNTIFS($A$1:A213,"&gt;="&amp;DATE(YEAR(A213),MONTH(A213),1),$A$1:A213,"&lt;="&amp;DATE(YEAR(A213),MONTH(A213)+1,1)-1,$C$1:C213,"&lt;&gt;метро",$C$1:C213,"&lt;&gt;")</f>
        <v>1</v>
      </c>
      <c r="K213">
        <f t="shared" si="23"/>
        <v>25.5</v>
      </c>
      <c r="L213">
        <f t="shared" si="22"/>
        <v>24</v>
      </c>
    </row>
    <row r="214" spans="1:12" x14ac:dyDescent="0.25">
      <c r="A214" s="2">
        <v>41920</v>
      </c>
      <c r="C214" t="s">
        <v>9</v>
      </c>
      <c r="D214">
        <f t="shared" si="18"/>
        <v>25.5</v>
      </c>
      <c r="E214">
        <f t="shared" si="19"/>
        <v>907</v>
      </c>
      <c r="G214" s="2">
        <f t="shared" si="20"/>
        <v>41913</v>
      </c>
      <c r="H214" s="2">
        <f t="shared" si="21"/>
        <v>41943</v>
      </c>
      <c r="I214">
        <f>COUNTIFS($A$1:A214,"&gt;="&amp;DATE(YEAR(A214),MONTH(A214),1),$A$1:A214,"&lt;="&amp;DATE(YEAR(A214),MONTH(A214)+1,1)-1,$C$1:C214,"=метро")</f>
        <v>12</v>
      </c>
      <c r="J214">
        <f>COUNTIFS($A$1:A214,"&gt;="&amp;DATE(YEAR(A214),MONTH(A214),1),$A$1:A214,"&lt;="&amp;DATE(YEAR(A214),MONTH(A214)+1,1)-1,$C$1:C214,"&lt;&gt;метро",$C$1:C214,"&lt;&gt;")</f>
        <v>1</v>
      </c>
      <c r="K214">
        <f t="shared" si="23"/>
        <v>25.5</v>
      </c>
      <c r="L214">
        <f t="shared" si="22"/>
        <v>24</v>
      </c>
    </row>
    <row r="215" spans="1:12" x14ac:dyDescent="0.25">
      <c r="A215" s="2">
        <v>41921</v>
      </c>
      <c r="C215" t="s">
        <v>9</v>
      </c>
      <c r="D215">
        <f t="shared" si="18"/>
        <v>25.5</v>
      </c>
      <c r="E215">
        <f t="shared" si="19"/>
        <v>881.5</v>
      </c>
      <c r="G215" s="2">
        <f t="shared" si="20"/>
        <v>41913</v>
      </c>
      <c r="H215" s="2">
        <f t="shared" si="21"/>
        <v>41943</v>
      </c>
      <c r="I215">
        <f>COUNTIFS($A$1:A215,"&gt;="&amp;DATE(YEAR(A215),MONTH(A215),1),$A$1:A215,"&lt;="&amp;DATE(YEAR(A215),MONTH(A215)+1,1)-1,$C$1:C215,"=метро")</f>
        <v>13</v>
      </c>
      <c r="J215">
        <f>COUNTIFS($A$1:A215,"&gt;="&amp;DATE(YEAR(A215),MONTH(A215),1),$A$1:A215,"&lt;="&amp;DATE(YEAR(A215),MONTH(A215)+1,1)-1,$C$1:C215,"&lt;&gt;метро",$C$1:C215,"&lt;&gt;")</f>
        <v>1</v>
      </c>
      <c r="K215">
        <f t="shared" si="23"/>
        <v>25.5</v>
      </c>
      <c r="L215">
        <f t="shared" si="22"/>
        <v>24</v>
      </c>
    </row>
    <row r="216" spans="1:12" x14ac:dyDescent="0.25">
      <c r="A216" s="2">
        <v>41921</v>
      </c>
      <c r="C216" t="s">
        <v>9</v>
      </c>
      <c r="D216">
        <f t="shared" si="18"/>
        <v>25.5</v>
      </c>
      <c r="E216">
        <f t="shared" si="19"/>
        <v>856</v>
      </c>
      <c r="G216" s="2">
        <f t="shared" si="20"/>
        <v>41913</v>
      </c>
      <c r="H216" s="2">
        <f t="shared" si="21"/>
        <v>41943</v>
      </c>
      <c r="I216">
        <f>COUNTIFS($A$1:A216,"&gt;="&amp;DATE(YEAR(A216),MONTH(A216),1),$A$1:A216,"&lt;="&amp;DATE(YEAR(A216),MONTH(A216)+1,1)-1,$C$1:C216,"=метро")</f>
        <v>14</v>
      </c>
      <c r="J216">
        <f>COUNTIFS($A$1:A216,"&gt;="&amp;DATE(YEAR(A216),MONTH(A216),1),$A$1:A216,"&lt;="&amp;DATE(YEAR(A216),MONTH(A216)+1,1)-1,$C$1:C216,"&lt;&gt;метро",$C$1:C216,"&lt;&gt;")</f>
        <v>1</v>
      </c>
      <c r="K216">
        <f t="shared" si="23"/>
        <v>25.5</v>
      </c>
      <c r="L216">
        <f t="shared" si="22"/>
        <v>24</v>
      </c>
    </row>
    <row r="217" spans="1:12" x14ac:dyDescent="0.25">
      <c r="A217" s="2">
        <v>41922</v>
      </c>
      <c r="C217" t="s">
        <v>9</v>
      </c>
      <c r="D217">
        <f t="shared" si="18"/>
        <v>25.5</v>
      </c>
      <c r="E217">
        <f t="shared" si="19"/>
        <v>830.5</v>
      </c>
      <c r="G217" s="2">
        <f t="shared" si="20"/>
        <v>41913</v>
      </c>
      <c r="H217" s="2">
        <f t="shared" si="21"/>
        <v>41943</v>
      </c>
      <c r="I217">
        <f>COUNTIFS($A$1:A217,"&gt;="&amp;DATE(YEAR(A217),MONTH(A217),1),$A$1:A217,"&lt;="&amp;DATE(YEAR(A217),MONTH(A217)+1,1)-1,$C$1:C217,"=метро")</f>
        <v>15</v>
      </c>
      <c r="J217">
        <f>COUNTIFS($A$1:A217,"&gt;="&amp;DATE(YEAR(A217),MONTH(A217),1),$A$1:A217,"&lt;="&amp;DATE(YEAR(A217),MONTH(A217)+1,1)-1,$C$1:C217,"&lt;&gt;метро",$C$1:C217,"&lt;&gt;")</f>
        <v>1</v>
      </c>
      <c r="K217">
        <f t="shared" si="23"/>
        <v>25.5</v>
      </c>
      <c r="L217">
        <f t="shared" si="22"/>
        <v>24</v>
      </c>
    </row>
    <row r="218" spans="1:12" x14ac:dyDescent="0.25">
      <c r="A218" s="2">
        <v>41922</v>
      </c>
      <c r="C218" t="s">
        <v>9</v>
      </c>
      <c r="D218">
        <f t="shared" si="18"/>
        <v>25.5</v>
      </c>
      <c r="E218">
        <f t="shared" si="19"/>
        <v>805</v>
      </c>
      <c r="G218" s="2">
        <f t="shared" si="20"/>
        <v>41913</v>
      </c>
      <c r="H218" s="2">
        <f t="shared" si="21"/>
        <v>41943</v>
      </c>
      <c r="I218">
        <f>COUNTIFS($A$1:A218,"&gt;="&amp;DATE(YEAR(A218),MONTH(A218),1),$A$1:A218,"&lt;="&amp;DATE(YEAR(A218),MONTH(A218)+1,1)-1,$C$1:C218,"=метро")</f>
        <v>16</v>
      </c>
      <c r="J218">
        <f>COUNTIFS($A$1:A218,"&gt;="&amp;DATE(YEAR(A218),MONTH(A218),1),$A$1:A218,"&lt;="&amp;DATE(YEAR(A218),MONTH(A218)+1,1)-1,$C$1:C218,"&lt;&gt;метро",$C$1:C218,"&lt;&gt;")</f>
        <v>1</v>
      </c>
      <c r="K218">
        <f t="shared" si="23"/>
        <v>25.5</v>
      </c>
      <c r="L218">
        <f t="shared" si="22"/>
        <v>24</v>
      </c>
    </row>
    <row r="219" spans="1:12" x14ac:dyDescent="0.25">
      <c r="A219" s="2">
        <v>41925</v>
      </c>
      <c r="C219" t="s">
        <v>9</v>
      </c>
      <c r="D219">
        <f t="shared" si="18"/>
        <v>25.5</v>
      </c>
      <c r="E219">
        <f t="shared" si="19"/>
        <v>779.5</v>
      </c>
      <c r="G219" s="2">
        <f t="shared" si="20"/>
        <v>41913</v>
      </c>
      <c r="H219" s="2">
        <f t="shared" si="21"/>
        <v>41943</v>
      </c>
      <c r="I219">
        <f>COUNTIFS($A$1:A219,"&gt;="&amp;DATE(YEAR(A219),MONTH(A219),1),$A$1:A219,"&lt;="&amp;DATE(YEAR(A219),MONTH(A219)+1,1)-1,$C$1:C219,"=метро")</f>
        <v>17</v>
      </c>
      <c r="J219">
        <f>COUNTIFS($A$1:A219,"&gt;="&amp;DATE(YEAR(A219),MONTH(A219),1),$A$1:A219,"&lt;="&amp;DATE(YEAR(A219),MONTH(A219)+1,1)-1,$C$1:C219,"&lt;&gt;метро",$C$1:C219,"&lt;&gt;")</f>
        <v>1</v>
      </c>
      <c r="K219">
        <f t="shared" si="23"/>
        <v>25.5</v>
      </c>
      <c r="L219">
        <f t="shared" si="22"/>
        <v>24</v>
      </c>
    </row>
    <row r="220" spans="1:12" x14ac:dyDescent="0.25">
      <c r="A220" s="2">
        <v>41925</v>
      </c>
      <c r="C220" t="s">
        <v>9</v>
      </c>
      <c r="D220">
        <f t="shared" si="18"/>
        <v>25.5</v>
      </c>
      <c r="E220">
        <f t="shared" si="19"/>
        <v>754</v>
      </c>
      <c r="G220" s="2">
        <f t="shared" si="20"/>
        <v>41913</v>
      </c>
      <c r="H220" s="2">
        <f t="shared" si="21"/>
        <v>41943</v>
      </c>
      <c r="I220">
        <f>COUNTIFS($A$1:A220,"&gt;="&amp;DATE(YEAR(A220),MONTH(A220),1),$A$1:A220,"&lt;="&amp;DATE(YEAR(A220),MONTH(A220)+1,1)-1,$C$1:C220,"=метро")</f>
        <v>18</v>
      </c>
      <c r="J220">
        <f>COUNTIFS($A$1:A220,"&gt;="&amp;DATE(YEAR(A220),MONTH(A220),1),$A$1:A220,"&lt;="&amp;DATE(YEAR(A220),MONTH(A220)+1,1)-1,$C$1:C220,"&lt;&gt;метро",$C$1:C220,"&lt;&gt;")</f>
        <v>1</v>
      </c>
      <c r="K220">
        <f t="shared" si="23"/>
        <v>25.5</v>
      </c>
      <c r="L220">
        <f t="shared" si="22"/>
        <v>24</v>
      </c>
    </row>
    <row r="221" spans="1:12" x14ac:dyDescent="0.25">
      <c r="A221" s="2">
        <v>41926</v>
      </c>
      <c r="C221" t="s">
        <v>9</v>
      </c>
      <c r="D221">
        <f t="shared" si="18"/>
        <v>25.5</v>
      </c>
      <c r="E221">
        <f t="shared" si="19"/>
        <v>728.5</v>
      </c>
      <c r="G221" s="2">
        <f t="shared" si="20"/>
        <v>41913</v>
      </c>
      <c r="H221" s="2">
        <f t="shared" si="21"/>
        <v>41943</v>
      </c>
      <c r="I221">
        <f>COUNTIFS($A$1:A221,"&gt;="&amp;DATE(YEAR(A221),MONTH(A221),1),$A$1:A221,"&lt;="&amp;DATE(YEAR(A221),MONTH(A221)+1,1)-1,$C$1:C221,"=метро")</f>
        <v>19</v>
      </c>
      <c r="J221">
        <f>COUNTIFS($A$1:A221,"&gt;="&amp;DATE(YEAR(A221),MONTH(A221),1),$A$1:A221,"&lt;="&amp;DATE(YEAR(A221),MONTH(A221)+1,1)-1,$C$1:C221,"&lt;&gt;метро",$C$1:C221,"&lt;&gt;")</f>
        <v>1</v>
      </c>
      <c r="K221">
        <f t="shared" si="23"/>
        <v>25.5</v>
      </c>
      <c r="L221">
        <f t="shared" si="22"/>
        <v>24</v>
      </c>
    </row>
    <row r="222" spans="1:12" x14ac:dyDescent="0.25">
      <c r="A222" s="2">
        <v>41926</v>
      </c>
      <c r="C222" t="s">
        <v>9</v>
      </c>
      <c r="D222">
        <f t="shared" si="18"/>
        <v>25.5</v>
      </c>
      <c r="E222">
        <f t="shared" si="19"/>
        <v>703</v>
      </c>
      <c r="G222" s="2">
        <f t="shared" si="20"/>
        <v>41913</v>
      </c>
      <c r="H222" s="2">
        <f t="shared" si="21"/>
        <v>41943</v>
      </c>
      <c r="I222">
        <f>COUNTIFS($A$1:A222,"&gt;="&amp;DATE(YEAR(A222),MONTH(A222),1),$A$1:A222,"&lt;="&amp;DATE(YEAR(A222),MONTH(A222)+1,1)-1,$C$1:C222,"=метро")</f>
        <v>20</v>
      </c>
      <c r="J222">
        <f>COUNTIFS($A$1:A222,"&gt;="&amp;DATE(YEAR(A222),MONTH(A222),1),$A$1:A222,"&lt;="&amp;DATE(YEAR(A222),MONTH(A222)+1,1)-1,$C$1:C222,"&lt;&gt;метро",$C$1:C222,"&lt;&gt;")</f>
        <v>1</v>
      </c>
      <c r="K222">
        <f t="shared" si="23"/>
        <v>25.5</v>
      </c>
      <c r="L222">
        <f t="shared" si="22"/>
        <v>24</v>
      </c>
    </row>
    <row r="223" spans="1:12" x14ac:dyDescent="0.25">
      <c r="A223" s="2">
        <v>41927</v>
      </c>
      <c r="C223" t="s">
        <v>9</v>
      </c>
      <c r="D223">
        <f t="shared" si="18"/>
        <v>23</v>
      </c>
      <c r="E223">
        <f t="shared" si="19"/>
        <v>680</v>
      </c>
      <c r="G223" s="2">
        <f t="shared" si="20"/>
        <v>41913</v>
      </c>
      <c r="H223" s="2">
        <f t="shared" si="21"/>
        <v>41943</v>
      </c>
      <c r="I223">
        <f>COUNTIFS($A$1:A223,"&gt;="&amp;DATE(YEAR(A223),MONTH(A223),1),$A$1:A223,"&lt;="&amp;DATE(YEAR(A223),MONTH(A223)+1,1)-1,$C$1:C223,"=метро")</f>
        <v>21</v>
      </c>
      <c r="J223">
        <f>COUNTIFS($A$1:A223,"&gt;="&amp;DATE(YEAR(A223),MONTH(A223),1),$A$1:A223,"&lt;="&amp;DATE(YEAR(A223),MONTH(A223)+1,1)-1,$C$1:C223,"&lt;&gt;метро",$C$1:C223,"&lt;&gt;")</f>
        <v>1</v>
      </c>
      <c r="K223">
        <f t="shared" si="23"/>
        <v>23</v>
      </c>
      <c r="L223">
        <f t="shared" si="22"/>
        <v>24</v>
      </c>
    </row>
    <row r="224" spans="1:12" x14ac:dyDescent="0.25">
      <c r="A224" s="2">
        <v>41927</v>
      </c>
      <c r="C224" t="s">
        <v>9</v>
      </c>
      <c r="D224">
        <f t="shared" ref="D224:D284" si="24">IF(ISBLANK(C224),0,IF(C224="метро",K224,L224))</f>
        <v>23</v>
      </c>
      <c r="E224">
        <f t="shared" si="19"/>
        <v>657</v>
      </c>
      <c r="G224" s="2">
        <f t="shared" si="20"/>
        <v>41913</v>
      </c>
      <c r="H224" s="2">
        <f t="shared" si="21"/>
        <v>41943</v>
      </c>
      <c r="I224">
        <f>COUNTIFS($A$1:A224,"&gt;="&amp;DATE(YEAR(A224),MONTH(A224),1),$A$1:A224,"&lt;="&amp;DATE(YEAR(A224),MONTH(A224)+1,1)-1,$C$1:C224,"=метро")</f>
        <v>22</v>
      </c>
      <c r="J224">
        <f>COUNTIFS($A$1:A224,"&gt;="&amp;DATE(YEAR(A224),MONTH(A224),1),$A$1:A224,"&lt;="&amp;DATE(YEAR(A224),MONTH(A224)+1,1)-1,$C$1:C224,"&lt;&gt;метро",$C$1:C224,"&lt;&gt;")</f>
        <v>1</v>
      </c>
      <c r="K224">
        <f t="shared" si="23"/>
        <v>23</v>
      </c>
      <c r="L224">
        <f t="shared" si="22"/>
        <v>24</v>
      </c>
    </row>
    <row r="225" spans="1:12" x14ac:dyDescent="0.25">
      <c r="A225" s="2">
        <v>41928</v>
      </c>
      <c r="C225" t="s">
        <v>9</v>
      </c>
      <c r="D225">
        <f t="shared" si="24"/>
        <v>23</v>
      </c>
      <c r="E225">
        <f t="shared" si="19"/>
        <v>634</v>
      </c>
      <c r="G225" s="2">
        <f t="shared" si="20"/>
        <v>41913</v>
      </c>
      <c r="H225" s="2">
        <f t="shared" si="21"/>
        <v>41943</v>
      </c>
      <c r="I225">
        <f>COUNTIFS($A$1:A225,"&gt;="&amp;DATE(YEAR(A225),MONTH(A225),1),$A$1:A225,"&lt;="&amp;DATE(YEAR(A225),MONTH(A225)+1,1)-1,$C$1:C225,"=метро")</f>
        <v>23</v>
      </c>
      <c r="J225">
        <f>COUNTIFS($A$1:A225,"&gt;="&amp;DATE(YEAR(A225),MONTH(A225),1),$A$1:A225,"&lt;="&amp;DATE(YEAR(A225),MONTH(A225)+1,1)-1,$C$1:C225,"&lt;&gt;метро",$C$1:C225,"&lt;&gt;")</f>
        <v>1</v>
      </c>
      <c r="K225">
        <f t="shared" si="23"/>
        <v>23</v>
      </c>
      <c r="L225">
        <f t="shared" si="22"/>
        <v>24</v>
      </c>
    </row>
    <row r="226" spans="1:12" x14ac:dyDescent="0.25">
      <c r="A226" s="2">
        <v>41928</v>
      </c>
      <c r="C226" t="s">
        <v>9</v>
      </c>
      <c r="D226">
        <f t="shared" si="24"/>
        <v>23</v>
      </c>
      <c r="E226">
        <f t="shared" ref="E226:E284" si="25">E225+B226-D226</f>
        <v>611</v>
      </c>
      <c r="G226" s="2">
        <f t="shared" ref="G226:G284" si="26">DATE(YEAR(A226),MONTH(A226),1)</f>
        <v>41913</v>
      </c>
      <c r="H226" s="2">
        <f t="shared" si="21"/>
        <v>41943</v>
      </c>
      <c r="I226">
        <f>COUNTIFS($A$1:A226,"&gt;="&amp;DATE(YEAR(A226),MONTH(A226),1),$A$1:A226,"&lt;="&amp;DATE(YEAR(A226),MONTH(A226)+1,1)-1,$C$1:C226,"=метро")</f>
        <v>24</v>
      </c>
      <c r="J226">
        <f>COUNTIFS($A$1:A226,"&gt;="&amp;DATE(YEAR(A226),MONTH(A226),1),$A$1:A226,"&lt;="&amp;DATE(YEAR(A226),MONTH(A226)+1,1)-1,$C$1:C226,"&lt;&gt;метро",$C$1:C226,"&lt;&gt;")</f>
        <v>1</v>
      </c>
      <c r="K226">
        <f t="shared" si="23"/>
        <v>23</v>
      </c>
      <c r="L226">
        <f t="shared" si="22"/>
        <v>24</v>
      </c>
    </row>
    <row r="227" spans="1:12" x14ac:dyDescent="0.25">
      <c r="A227" s="2">
        <v>41929</v>
      </c>
      <c r="C227" t="s">
        <v>9</v>
      </c>
      <c r="D227">
        <f t="shared" si="24"/>
        <v>23</v>
      </c>
      <c r="E227">
        <f t="shared" si="25"/>
        <v>588</v>
      </c>
      <c r="G227" s="2">
        <f t="shared" si="26"/>
        <v>41913</v>
      </c>
      <c r="H227" s="2">
        <f t="shared" si="21"/>
        <v>41943</v>
      </c>
      <c r="I227">
        <f>COUNTIFS($A$1:A227,"&gt;="&amp;DATE(YEAR(A227),MONTH(A227),1),$A$1:A227,"&lt;="&amp;DATE(YEAR(A227),MONTH(A227)+1,1)-1,$C$1:C227,"=метро")</f>
        <v>25</v>
      </c>
      <c r="J227">
        <f>COUNTIFS($A$1:A227,"&gt;="&amp;DATE(YEAR(A227),MONTH(A227),1),$A$1:A227,"&lt;="&amp;DATE(YEAR(A227),MONTH(A227)+1,1)-1,$C$1:C227,"&lt;&gt;метро",$C$1:C227,"&lt;&gt;")</f>
        <v>1</v>
      </c>
      <c r="K227">
        <f t="shared" si="23"/>
        <v>23</v>
      </c>
      <c r="L227">
        <f t="shared" si="22"/>
        <v>24</v>
      </c>
    </row>
    <row r="228" spans="1:12" x14ac:dyDescent="0.25">
      <c r="A228" s="2">
        <v>41929</v>
      </c>
      <c r="C228" t="s">
        <v>9</v>
      </c>
      <c r="D228">
        <f t="shared" si="24"/>
        <v>23</v>
      </c>
      <c r="E228">
        <f t="shared" si="25"/>
        <v>565</v>
      </c>
      <c r="G228" s="2">
        <f t="shared" si="26"/>
        <v>41913</v>
      </c>
      <c r="H228" s="2">
        <f t="shared" si="21"/>
        <v>41943</v>
      </c>
      <c r="I228">
        <f>COUNTIFS($A$1:A228,"&gt;="&amp;DATE(YEAR(A228),MONTH(A228),1),$A$1:A228,"&lt;="&amp;DATE(YEAR(A228),MONTH(A228)+1,1)-1,$C$1:C228,"=метро")</f>
        <v>26</v>
      </c>
      <c r="J228">
        <f>COUNTIFS($A$1:A228,"&gt;="&amp;DATE(YEAR(A228),MONTH(A228),1),$A$1:A228,"&lt;="&amp;DATE(YEAR(A228),MONTH(A228)+1,1)-1,$C$1:C228,"&lt;&gt;метро",$C$1:C228,"&lt;&gt;")</f>
        <v>1</v>
      </c>
      <c r="K228">
        <f t="shared" si="23"/>
        <v>23</v>
      </c>
      <c r="L228">
        <f t="shared" si="22"/>
        <v>24</v>
      </c>
    </row>
    <row r="229" spans="1:12" x14ac:dyDescent="0.25">
      <c r="A229" s="2">
        <v>41932</v>
      </c>
      <c r="C229" t="s">
        <v>9</v>
      </c>
      <c r="D229">
        <f t="shared" si="24"/>
        <v>23</v>
      </c>
      <c r="E229">
        <f t="shared" si="25"/>
        <v>542</v>
      </c>
      <c r="G229" s="2">
        <f t="shared" si="26"/>
        <v>41913</v>
      </c>
      <c r="H229" s="2">
        <f t="shared" si="21"/>
        <v>41943</v>
      </c>
      <c r="I229">
        <f>COUNTIFS($A$1:A229,"&gt;="&amp;DATE(YEAR(A229),MONTH(A229),1),$A$1:A229,"&lt;="&amp;DATE(YEAR(A229),MONTH(A229)+1,1)-1,$C$1:C229,"=метро")</f>
        <v>27</v>
      </c>
      <c r="J229">
        <f>COUNTIFS($A$1:A229,"&gt;="&amp;DATE(YEAR(A229),MONTH(A229),1),$A$1:A229,"&lt;="&amp;DATE(YEAR(A229),MONTH(A229)+1,1)-1,$C$1:C229,"&lt;&gt;метро",$C$1:C229,"&lt;&gt;")</f>
        <v>1</v>
      </c>
      <c r="K229">
        <f t="shared" si="23"/>
        <v>23</v>
      </c>
      <c r="L229">
        <f t="shared" si="22"/>
        <v>24</v>
      </c>
    </row>
    <row r="230" spans="1:12" x14ac:dyDescent="0.25">
      <c r="A230" s="2">
        <v>41932</v>
      </c>
      <c r="C230" t="s">
        <v>9</v>
      </c>
      <c r="D230">
        <f t="shared" si="24"/>
        <v>23</v>
      </c>
      <c r="E230">
        <f t="shared" si="25"/>
        <v>519</v>
      </c>
      <c r="G230" s="2">
        <f t="shared" si="26"/>
        <v>41913</v>
      </c>
      <c r="H230" s="2">
        <f t="shared" si="21"/>
        <v>41943</v>
      </c>
      <c r="I230">
        <f>COUNTIFS($A$1:A230,"&gt;="&amp;DATE(YEAR(A230),MONTH(A230),1),$A$1:A230,"&lt;="&amp;DATE(YEAR(A230),MONTH(A230)+1,1)-1,$C$1:C230,"=метро")</f>
        <v>28</v>
      </c>
      <c r="J230">
        <f>COUNTIFS($A$1:A230,"&gt;="&amp;DATE(YEAR(A230),MONTH(A230),1),$A$1:A230,"&lt;="&amp;DATE(YEAR(A230),MONTH(A230)+1,1)-1,$C$1:C230,"&lt;&gt;метро",$C$1:C230,"&lt;&gt;")</f>
        <v>1</v>
      </c>
      <c r="K230">
        <f t="shared" si="23"/>
        <v>23</v>
      </c>
      <c r="L230">
        <f t="shared" si="22"/>
        <v>24</v>
      </c>
    </row>
    <row r="231" spans="1:12" x14ac:dyDescent="0.25">
      <c r="A231" s="2">
        <v>41933</v>
      </c>
      <c r="C231" t="s">
        <v>9</v>
      </c>
      <c r="D231">
        <f t="shared" si="24"/>
        <v>23</v>
      </c>
      <c r="E231">
        <f t="shared" si="25"/>
        <v>496</v>
      </c>
      <c r="G231" s="2">
        <f t="shared" si="26"/>
        <v>41913</v>
      </c>
      <c r="H231" s="2">
        <f t="shared" si="21"/>
        <v>41943</v>
      </c>
      <c r="I231">
        <f>COUNTIFS($A$1:A231,"&gt;="&amp;DATE(YEAR(A231),MONTH(A231),1),$A$1:A231,"&lt;="&amp;DATE(YEAR(A231),MONTH(A231)+1,1)-1,$C$1:C231,"=метро")</f>
        <v>29</v>
      </c>
      <c r="J231">
        <f>COUNTIFS($A$1:A231,"&gt;="&amp;DATE(YEAR(A231),MONTH(A231),1),$A$1:A231,"&lt;="&amp;DATE(YEAR(A231),MONTH(A231)+1,1)-1,$C$1:C231,"&lt;&gt;метро",$C$1:C231,"&lt;&gt;")</f>
        <v>1</v>
      </c>
      <c r="K231">
        <f t="shared" si="23"/>
        <v>23</v>
      </c>
      <c r="L231">
        <f t="shared" si="22"/>
        <v>24</v>
      </c>
    </row>
    <row r="232" spans="1:12" x14ac:dyDescent="0.25">
      <c r="A232" s="2">
        <v>41933</v>
      </c>
      <c r="C232" t="s">
        <v>9</v>
      </c>
      <c r="D232">
        <f t="shared" si="24"/>
        <v>23</v>
      </c>
      <c r="E232">
        <f t="shared" si="25"/>
        <v>473</v>
      </c>
      <c r="G232" s="2">
        <f t="shared" si="26"/>
        <v>41913</v>
      </c>
      <c r="H232" s="2">
        <f t="shared" si="21"/>
        <v>41943</v>
      </c>
      <c r="I232">
        <f>COUNTIFS($A$1:A232,"&gt;="&amp;DATE(YEAR(A232),MONTH(A232),1),$A$1:A232,"&lt;="&amp;DATE(YEAR(A232),MONTH(A232)+1,1)-1,$C$1:C232,"=метро")</f>
        <v>30</v>
      </c>
      <c r="J232">
        <f>COUNTIFS($A$1:A232,"&gt;="&amp;DATE(YEAR(A232),MONTH(A232),1),$A$1:A232,"&lt;="&amp;DATE(YEAR(A232),MONTH(A232)+1,1)-1,$C$1:C232,"&lt;&gt;метро",$C$1:C232,"&lt;&gt;")</f>
        <v>1</v>
      </c>
      <c r="K232">
        <f t="shared" si="23"/>
        <v>23</v>
      </c>
      <c r="L232">
        <f t="shared" si="22"/>
        <v>24</v>
      </c>
    </row>
    <row r="233" spans="1:12" x14ac:dyDescent="0.25">
      <c r="A233" s="2">
        <v>41934</v>
      </c>
      <c r="C233" t="s">
        <v>9</v>
      </c>
      <c r="D233">
        <f t="shared" si="24"/>
        <v>21.5</v>
      </c>
      <c r="E233">
        <f t="shared" si="25"/>
        <v>451.5</v>
      </c>
      <c r="G233" s="2">
        <f t="shared" si="26"/>
        <v>41913</v>
      </c>
      <c r="H233" s="2">
        <f t="shared" si="21"/>
        <v>41943</v>
      </c>
      <c r="I233">
        <f>COUNTIFS($A$1:A233,"&gt;="&amp;DATE(YEAR(A233),MONTH(A233),1),$A$1:A233,"&lt;="&amp;DATE(YEAR(A233),MONTH(A233)+1,1)-1,$C$1:C233,"=метро")</f>
        <v>31</v>
      </c>
      <c r="J233">
        <f>COUNTIFS($A$1:A233,"&gt;="&amp;DATE(YEAR(A233),MONTH(A233),1),$A$1:A233,"&lt;="&amp;DATE(YEAR(A233),MONTH(A233)+1,1)-1,$C$1:C233,"&lt;&gt;метро",$C$1:C233,"&lt;&gt;")</f>
        <v>1</v>
      </c>
      <c r="K233">
        <f t="shared" si="23"/>
        <v>21.5</v>
      </c>
      <c r="L233">
        <f t="shared" si="22"/>
        <v>24</v>
      </c>
    </row>
    <row r="234" spans="1:12" x14ac:dyDescent="0.25">
      <c r="A234" s="2">
        <v>41934</v>
      </c>
      <c r="C234" t="s">
        <v>9</v>
      </c>
      <c r="D234">
        <f t="shared" si="24"/>
        <v>21.5</v>
      </c>
      <c r="E234">
        <f t="shared" si="25"/>
        <v>430</v>
      </c>
      <c r="G234" s="2">
        <f t="shared" si="26"/>
        <v>41913</v>
      </c>
      <c r="H234" s="2">
        <f t="shared" si="21"/>
        <v>41943</v>
      </c>
      <c r="I234">
        <f>COUNTIFS($A$1:A234,"&gt;="&amp;DATE(YEAR(A234),MONTH(A234),1),$A$1:A234,"&lt;="&amp;DATE(YEAR(A234),MONTH(A234)+1,1)-1,$C$1:C234,"=метро")</f>
        <v>32</v>
      </c>
      <c r="J234">
        <f>COUNTIFS($A$1:A234,"&gt;="&amp;DATE(YEAR(A234),MONTH(A234),1),$A$1:A234,"&lt;="&amp;DATE(YEAR(A234),MONTH(A234)+1,1)-1,$C$1:C234,"&lt;&gt;метро",$C$1:C234,"&lt;&gt;")</f>
        <v>1</v>
      </c>
      <c r="K234">
        <f t="shared" si="23"/>
        <v>21.5</v>
      </c>
      <c r="L234">
        <f t="shared" si="22"/>
        <v>24</v>
      </c>
    </row>
    <row r="235" spans="1:12" x14ac:dyDescent="0.25">
      <c r="A235" s="2">
        <v>41935</v>
      </c>
      <c r="C235" t="s">
        <v>16</v>
      </c>
      <c r="D235">
        <f t="shared" si="24"/>
        <v>24</v>
      </c>
      <c r="E235">
        <f t="shared" si="25"/>
        <v>406</v>
      </c>
      <c r="G235" s="2">
        <f t="shared" si="26"/>
        <v>41913</v>
      </c>
      <c r="H235" s="2">
        <f t="shared" si="21"/>
        <v>41943</v>
      </c>
      <c r="I235">
        <f>COUNTIFS($A$1:A235,"&gt;="&amp;DATE(YEAR(A235),MONTH(A235),1),$A$1:A235,"&lt;="&amp;DATE(YEAR(A235),MONTH(A235)+1,1)-1,$C$1:C235,"=метро")</f>
        <v>32</v>
      </c>
      <c r="J235">
        <f>COUNTIFS($A$1:A235,"&gt;="&amp;DATE(YEAR(A235),MONTH(A235),1),$A$1:A235,"&lt;="&amp;DATE(YEAR(A235),MONTH(A235)+1,1)-1,$C$1:C235,"&lt;&gt;метро",$C$1:C235,"&lt;&gt;")</f>
        <v>2</v>
      </c>
      <c r="K235">
        <f t="shared" si="23"/>
        <v>21.5</v>
      </c>
      <c r="L235">
        <f t="shared" si="22"/>
        <v>24</v>
      </c>
    </row>
    <row r="236" spans="1:12" x14ac:dyDescent="0.25">
      <c r="A236" s="2">
        <v>41935</v>
      </c>
      <c r="C236" t="s">
        <v>9</v>
      </c>
      <c r="D236">
        <f t="shared" si="24"/>
        <v>21.5</v>
      </c>
      <c r="E236">
        <f t="shared" si="25"/>
        <v>384.5</v>
      </c>
      <c r="G236" s="2">
        <f t="shared" si="26"/>
        <v>41913</v>
      </c>
      <c r="H236" s="2">
        <f t="shared" si="21"/>
        <v>41943</v>
      </c>
      <c r="I236">
        <f>COUNTIFS($A$1:A236,"&gt;="&amp;DATE(YEAR(A236),MONTH(A236),1),$A$1:A236,"&lt;="&amp;DATE(YEAR(A236),MONTH(A236)+1,1)-1,$C$1:C236,"=метро")</f>
        <v>33</v>
      </c>
      <c r="J236">
        <f>COUNTIFS($A$1:A236,"&gt;="&amp;DATE(YEAR(A236),MONTH(A236),1),$A$1:A236,"&lt;="&amp;DATE(YEAR(A236),MONTH(A236)+1,1)-1,$C$1:C236,"&lt;&gt;метро",$C$1:C236,"&lt;&gt;")</f>
        <v>2</v>
      </c>
      <c r="K236">
        <f t="shared" si="23"/>
        <v>21.5</v>
      </c>
      <c r="L236">
        <f t="shared" si="22"/>
        <v>24</v>
      </c>
    </row>
    <row r="237" spans="1:12" x14ac:dyDescent="0.25">
      <c r="A237" s="2">
        <v>41935</v>
      </c>
      <c r="C237" t="s">
        <v>9</v>
      </c>
      <c r="D237">
        <f t="shared" si="24"/>
        <v>21.5</v>
      </c>
      <c r="E237">
        <f t="shared" si="25"/>
        <v>363</v>
      </c>
      <c r="G237" s="2">
        <f t="shared" si="26"/>
        <v>41913</v>
      </c>
      <c r="H237" s="2">
        <f t="shared" si="21"/>
        <v>41943</v>
      </c>
      <c r="I237">
        <f>COUNTIFS($A$1:A237,"&gt;="&amp;DATE(YEAR(A237),MONTH(A237),1),$A$1:A237,"&lt;="&amp;DATE(YEAR(A237),MONTH(A237)+1,1)-1,$C$1:C237,"=метро")</f>
        <v>34</v>
      </c>
      <c r="J237">
        <f>COUNTIFS($A$1:A237,"&gt;="&amp;DATE(YEAR(A237),MONTH(A237),1),$A$1:A237,"&lt;="&amp;DATE(YEAR(A237),MONTH(A237)+1,1)-1,$C$1:C237,"&lt;&gt;метро",$C$1:C237,"&lt;&gt;")</f>
        <v>2</v>
      </c>
      <c r="K237">
        <f t="shared" si="23"/>
        <v>21.5</v>
      </c>
      <c r="L237">
        <f t="shared" si="22"/>
        <v>24</v>
      </c>
    </row>
    <row r="238" spans="1:12" x14ac:dyDescent="0.25">
      <c r="A238" s="2">
        <v>41939</v>
      </c>
      <c r="C238" t="s">
        <v>9</v>
      </c>
      <c r="D238">
        <f t="shared" si="24"/>
        <v>21.5</v>
      </c>
      <c r="E238">
        <f t="shared" si="25"/>
        <v>341.5</v>
      </c>
      <c r="G238" s="2">
        <f t="shared" si="26"/>
        <v>41913</v>
      </c>
      <c r="H238" s="2">
        <f t="shared" si="21"/>
        <v>41943</v>
      </c>
      <c r="I238">
        <f>COUNTIFS($A$1:A238,"&gt;="&amp;DATE(YEAR(A238),MONTH(A238),1),$A$1:A238,"&lt;="&amp;DATE(YEAR(A238),MONTH(A238)+1,1)-1,$C$1:C238,"=метро")</f>
        <v>35</v>
      </c>
      <c r="J238">
        <f>COUNTIFS($A$1:A238,"&gt;="&amp;DATE(YEAR(A238),MONTH(A238),1),$A$1:A238,"&lt;="&amp;DATE(YEAR(A238),MONTH(A238)+1,1)-1,$C$1:C238,"&lt;&gt;метро",$C$1:C238,"&lt;&gt;")</f>
        <v>2</v>
      </c>
      <c r="K238">
        <f t="shared" si="23"/>
        <v>21.5</v>
      </c>
      <c r="L238">
        <f t="shared" si="22"/>
        <v>24</v>
      </c>
    </row>
    <row r="239" spans="1:12" x14ac:dyDescent="0.25">
      <c r="A239" s="2">
        <v>41939</v>
      </c>
      <c r="C239" t="s">
        <v>9</v>
      </c>
      <c r="D239">
        <f t="shared" si="24"/>
        <v>21.5</v>
      </c>
      <c r="E239">
        <f t="shared" si="25"/>
        <v>320</v>
      </c>
      <c r="G239" s="2">
        <f t="shared" si="26"/>
        <v>41913</v>
      </c>
      <c r="H239" s="2">
        <f t="shared" si="21"/>
        <v>41943</v>
      </c>
      <c r="I239">
        <f>COUNTIFS($A$1:A239,"&gt;="&amp;DATE(YEAR(A239),MONTH(A239),1),$A$1:A239,"&lt;="&amp;DATE(YEAR(A239),MONTH(A239)+1,1)-1,$C$1:C239,"=метро")</f>
        <v>36</v>
      </c>
      <c r="J239">
        <f>COUNTIFS($A$1:A239,"&gt;="&amp;DATE(YEAR(A239),MONTH(A239),1),$A$1:A239,"&lt;="&amp;DATE(YEAR(A239),MONTH(A239)+1,1)-1,$C$1:C239,"&lt;&gt;метро",$C$1:C239,"&lt;&gt;")</f>
        <v>2</v>
      </c>
      <c r="K239">
        <f t="shared" si="23"/>
        <v>21.5</v>
      </c>
      <c r="L239">
        <f t="shared" si="22"/>
        <v>24</v>
      </c>
    </row>
    <row r="240" spans="1:12" x14ac:dyDescent="0.25">
      <c r="A240" s="2">
        <v>41940</v>
      </c>
      <c r="C240" t="s">
        <v>17</v>
      </c>
      <c r="D240">
        <f t="shared" si="24"/>
        <v>24</v>
      </c>
      <c r="E240">
        <f t="shared" si="25"/>
        <v>296</v>
      </c>
      <c r="G240" s="2">
        <f t="shared" si="26"/>
        <v>41913</v>
      </c>
      <c r="H240" s="2">
        <f t="shared" si="21"/>
        <v>41943</v>
      </c>
      <c r="I240">
        <f>COUNTIFS($A$1:A240,"&gt;="&amp;DATE(YEAR(A240),MONTH(A240),1),$A$1:A240,"&lt;="&amp;DATE(YEAR(A240),MONTH(A240)+1,1)-1,$C$1:C240,"=метро")</f>
        <v>36</v>
      </c>
      <c r="J240">
        <f>COUNTIFS($A$1:A240,"&gt;="&amp;DATE(YEAR(A240),MONTH(A240),1),$A$1:A240,"&lt;="&amp;DATE(YEAR(A240),MONTH(A240)+1,1)-1,$C$1:C240,"&lt;&gt;метро",$C$1:C240,"&lt;&gt;")</f>
        <v>3</v>
      </c>
      <c r="K240">
        <f t="shared" si="23"/>
        <v>21.5</v>
      </c>
      <c r="L240">
        <f t="shared" si="22"/>
        <v>24</v>
      </c>
    </row>
    <row r="241" spans="1:12" x14ac:dyDescent="0.25">
      <c r="A241" s="2">
        <v>41940</v>
      </c>
      <c r="C241" t="s">
        <v>9</v>
      </c>
      <c r="D241">
        <f t="shared" si="24"/>
        <v>21.5</v>
      </c>
      <c r="E241">
        <f t="shared" si="25"/>
        <v>274.5</v>
      </c>
      <c r="G241" s="2">
        <f t="shared" si="26"/>
        <v>41913</v>
      </c>
      <c r="H241" s="2">
        <f t="shared" si="21"/>
        <v>41943</v>
      </c>
      <c r="I241">
        <f>COUNTIFS($A$1:A241,"&gt;="&amp;DATE(YEAR(A241),MONTH(A241),1),$A$1:A241,"&lt;="&amp;DATE(YEAR(A241),MONTH(A241)+1,1)-1,$C$1:C241,"=метро")</f>
        <v>37</v>
      </c>
      <c r="J241">
        <f>COUNTIFS($A$1:A241,"&gt;="&amp;DATE(YEAR(A241),MONTH(A241),1),$A$1:A241,"&lt;="&amp;DATE(YEAR(A241),MONTH(A241)+1,1)-1,$C$1:C241,"&lt;&gt;метро",$C$1:C241,"&lt;&gt;")</f>
        <v>3</v>
      </c>
      <c r="K241">
        <f t="shared" si="23"/>
        <v>21.5</v>
      </c>
      <c r="L241">
        <f t="shared" si="22"/>
        <v>24</v>
      </c>
    </row>
    <row r="242" spans="1:12" x14ac:dyDescent="0.25">
      <c r="A242" s="2">
        <v>41940</v>
      </c>
      <c r="C242" t="s">
        <v>9</v>
      </c>
      <c r="D242">
        <f t="shared" si="24"/>
        <v>21.5</v>
      </c>
      <c r="E242">
        <f t="shared" si="25"/>
        <v>253</v>
      </c>
      <c r="G242" s="2">
        <f t="shared" si="26"/>
        <v>41913</v>
      </c>
      <c r="H242" s="2">
        <f t="shared" si="21"/>
        <v>41943</v>
      </c>
      <c r="I242">
        <f>COUNTIFS($A$1:A242,"&gt;="&amp;DATE(YEAR(A242),MONTH(A242),1),$A$1:A242,"&lt;="&amp;DATE(YEAR(A242),MONTH(A242)+1,1)-1,$C$1:C242,"=метро")</f>
        <v>38</v>
      </c>
      <c r="J242">
        <f>COUNTIFS($A$1:A242,"&gt;="&amp;DATE(YEAR(A242),MONTH(A242),1),$A$1:A242,"&lt;="&amp;DATE(YEAR(A242),MONTH(A242)+1,1)-1,$C$1:C242,"&lt;&gt;метро",$C$1:C242,"&lt;&gt;")</f>
        <v>3</v>
      </c>
      <c r="K242">
        <f t="shared" si="23"/>
        <v>21.5</v>
      </c>
      <c r="L242">
        <f t="shared" si="22"/>
        <v>24</v>
      </c>
    </row>
    <row r="243" spans="1:12" x14ac:dyDescent="0.25">
      <c r="A243" s="2">
        <v>41941</v>
      </c>
      <c r="C243" t="s">
        <v>17</v>
      </c>
      <c r="D243">
        <f t="shared" si="24"/>
        <v>24</v>
      </c>
      <c r="E243">
        <f t="shared" si="25"/>
        <v>229</v>
      </c>
      <c r="G243" s="2">
        <f t="shared" si="26"/>
        <v>41913</v>
      </c>
      <c r="H243" s="2">
        <f t="shared" si="21"/>
        <v>41943</v>
      </c>
      <c r="I243">
        <f>COUNTIFS($A$1:A243,"&gt;="&amp;DATE(YEAR(A243),MONTH(A243),1),$A$1:A243,"&lt;="&amp;DATE(YEAR(A243),MONTH(A243)+1,1)-1,$C$1:C243,"=метро")</f>
        <v>38</v>
      </c>
      <c r="J243">
        <f>COUNTIFS($A$1:A243,"&gt;="&amp;DATE(YEAR(A243),MONTH(A243),1),$A$1:A243,"&lt;="&amp;DATE(YEAR(A243),MONTH(A243)+1,1)-1,$C$1:C243,"&lt;&gt;метро",$C$1:C243,"&lt;&gt;")</f>
        <v>4</v>
      </c>
      <c r="K243">
        <f t="shared" si="23"/>
        <v>21.5</v>
      </c>
      <c r="L243">
        <f t="shared" si="22"/>
        <v>24</v>
      </c>
    </row>
    <row r="244" spans="1:12" x14ac:dyDescent="0.25">
      <c r="A244" s="2">
        <v>41941</v>
      </c>
      <c r="C244" t="s">
        <v>9</v>
      </c>
      <c r="D244">
        <f t="shared" si="24"/>
        <v>21.5</v>
      </c>
      <c r="E244">
        <f t="shared" si="25"/>
        <v>207.5</v>
      </c>
      <c r="G244" s="2">
        <f t="shared" si="26"/>
        <v>41913</v>
      </c>
      <c r="H244" s="2">
        <f t="shared" si="21"/>
        <v>41943</v>
      </c>
      <c r="I244">
        <f>COUNTIFS($A$1:A244,"&gt;="&amp;DATE(YEAR(A244),MONTH(A244),1),$A$1:A244,"&lt;="&amp;DATE(YEAR(A244),MONTH(A244)+1,1)-1,$C$1:C244,"=метро")</f>
        <v>39</v>
      </c>
      <c r="J244">
        <f>COUNTIFS($A$1:A244,"&gt;="&amp;DATE(YEAR(A244),MONTH(A244),1),$A$1:A244,"&lt;="&amp;DATE(YEAR(A244),MONTH(A244)+1,1)-1,$C$1:C244,"&lt;&gt;метро",$C$1:C244,"&lt;&gt;")</f>
        <v>4</v>
      </c>
      <c r="K244">
        <f t="shared" si="23"/>
        <v>21.5</v>
      </c>
      <c r="L244">
        <f t="shared" si="22"/>
        <v>24</v>
      </c>
    </row>
    <row r="245" spans="1:12" x14ac:dyDescent="0.25">
      <c r="A245" s="2">
        <v>41941</v>
      </c>
      <c r="C245" t="s">
        <v>9</v>
      </c>
      <c r="D245">
        <f t="shared" si="24"/>
        <v>21.5</v>
      </c>
      <c r="E245">
        <f t="shared" si="25"/>
        <v>186</v>
      </c>
      <c r="G245" s="2">
        <f t="shared" si="26"/>
        <v>41913</v>
      </c>
      <c r="H245" s="2">
        <f t="shared" si="21"/>
        <v>41943</v>
      </c>
      <c r="I245">
        <f>COUNTIFS($A$1:A245,"&gt;="&amp;DATE(YEAR(A245),MONTH(A245),1),$A$1:A245,"&lt;="&amp;DATE(YEAR(A245),MONTH(A245)+1,1)-1,$C$1:C245,"=метро")</f>
        <v>40</v>
      </c>
      <c r="J245">
        <f>COUNTIFS($A$1:A245,"&gt;="&amp;DATE(YEAR(A245),MONTH(A245),1),$A$1:A245,"&lt;="&amp;DATE(YEAR(A245),MONTH(A245)+1,1)-1,$C$1:C245,"&lt;&gt;метро",$C$1:C245,"&lt;&gt;")</f>
        <v>4</v>
      </c>
      <c r="K245">
        <f t="shared" si="23"/>
        <v>21.5</v>
      </c>
      <c r="L245">
        <f t="shared" si="22"/>
        <v>24</v>
      </c>
    </row>
    <row r="246" spans="1:12" x14ac:dyDescent="0.25">
      <c r="A246" s="2">
        <v>41942</v>
      </c>
      <c r="C246" t="s">
        <v>17</v>
      </c>
      <c r="D246">
        <f t="shared" si="24"/>
        <v>24</v>
      </c>
      <c r="E246">
        <f t="shared" si="25"/>
        <v>162</v>
      </c>
      <c r="G246" s="2">
        <f t="shared" si="26"/>
        <v>41913</v>
      </c>
      <c r="H246" s="2">
        <f t="shared" si="21"/>
        <v>41943</v>
      </c>
      <c r="I246">
        <f>COUNTIFS($A$1:A246,"&gt;="&amp;DATE(YEAR(A246),MONTH(A246),1),$A$1:A246,"&lt;="&amp;DATE(YEAR(A246),MONTH(A246)+1,1)-1,$C$1:C246,"=метро")</f>
        <v>40</v>
      </c>
      <c r="J246">
        <f>COUNTIFS($A$1:A246,"&gt;="&amp;DATE(YEAR(A246),MONTH(A246),1),$A$1:A246,"&lt;="&amp;DATE(YEAR(A246),MONTH(A246)+1,1)-1,$C$1:C246,"&lt;&gt;метро",$C$1:C246,"&lt;&gt;")</f>
        <v>5</v>
      </c>
      <c r="K246">
        <f t="shared" si="23"/>
        <v>21.5</v>
      </c>
      <c r="L246">
        <f t="shared" si="22"/>
        <v>24</v>
      </c>
    </row>
    <row r="247" spans="1:12" x14ac:dyDescent="0.25">
      <c r="A247" s="2">
        <v>41942</v>
      </c>
      <c r="C247" t="s">
        <v>9</v>
      </c>
      <c r="D247">
        <f t="shared" si="24"/>
        <v>20</v>
      </c>
      <c r="E247">
        <f t="shared" si="25"/>
        <v>142</v>
      </c>
      <c r="G247" s="2">
        <f t="shared" si="26"/>
        <v>41913</v>
      </c>
      <c r="H247" s="2">
        <f t="shared" si="21"/>
        <v>41943</v>
      </c>
      <c r="I247">
        <f>COUNTIFS($A$1:A247,"&gt;="&amp;DATE(YEAR(A247),MONTH(A247),1),$A$1:A247,"&lt;="&amp;DATE(YEAR(A247),MONTH(A247)+1,1)-1,$C$1:C247,"=метро")</f>
        <v>41</v>
      </c>
      <c r="J247">
        <f>COUNTIFS($A$1:A247,"&gt;="&amp;DATE(YEAR(A247),MONTH(A247),1),$A$1:A247,"&lt;="&amp;DATE(YEAR(A247),MONTH(A247)+1,1)-1,$C$1:C247,"&lt;&gt;метро",$C$1:C247,"&lt;&gt;")</f>
        <v>5</v>
      </c>
      <c r="K247">
        <f t="shared" si="23"/>
        <v>20</v>
      </c>
      <c r="L247">
        <f t="shared" si="22"/>
        <v>24</v>
      </c>
    </row>
    <row r="248" spans="1:12" x14ac:dyDescent="0.25">
      <c r="A248" s="2">
        <v>41942</v>
      </c>
      <c r="C248" t="s">
        <v>9</v>
      </c>
      <c r="D248">
        <f t="shared" si="24"/>
        <v>20</v>
      </c>
      <c r="E248">
        <f t="shared" si="25"/>
        <v>122</v>
      </c>
      <c r="G248" s="2">
        <f t="shared" si="26"/>
        <v>41913</v>
      </c>
      <c r="H248" s="2">
        <f t="shared" si="21"/>
        <v>41943</v>
      </c>
      <c r="I248">
        <f>COUNTIFS($A$1:A248,"&gt;="&amp;DATE(YEAR(A248),MONTH(A248),1),$A$1:A248,"&lt;="&amp;DATE(YEAR(A248),MONTH(A248)+1,1)-1,$C$1:C248,"=метро")</f>
        <v>42</v>
      </c>
      <c r="J248">
        <f>COUNTIFS($A$1:A248,"&gt;="&amp;DATE(YEAR(A248),MONTH(A248),1),$A$1:A248,"&lt;="&amp;DATE(YEAR(A248),MONTH(A248)+1,1)-1,$C$1:C248,"&lt;&gt;метро",$C$1:C248,"&lt;&gt;")</f>
        <v>5</v>
      </c>
      <c r="K248">
        <f t="shared" si="23"/>
        <v>20</v>
      </c>
      <c r="L248">
        <f t="shared" si="22"/>
        <v>24</v>
      </c>
    </row>
    <row r="249" spans="1:12" x14ac:dyDescent="0.25">
      <c r="A249" s="2">
        <v>41943</v>
      </c>
      <c r="C249" t="s">
        <v>9</v>
      </c>
      <c r="D249">
        <f t="shared" si="24"/>
        <v>20</v>
      </c>
      <c r="E249">
        <f t="shared" si="25"/>
        <v>102</v>
      </c>
      <c r="G249" s="2">
        <f t="shared" si="26"/>
        <v>41913</v>
      </c>
      <c r="H249" s="2">
        <f t="shared" si="21"/>
        <v>41943</v>
      </c>
      <c r="I249">
        <f>COUNTIFS($A$1:A249,"&gt;="&amp;DATE(YEAR(A249),MONTH(A249),1),$A$1:A249,"&lt;="&amp;DATE(YEAR(A249),MONTH(A249)+1,1)-1,$C$1:C249,"=метро")</f>
        <v>43</v>
      </c>
      <c r="J249">
        <f>COUNTIFS($A$1:A249,"&gt;="&amp;DATE(YEAR(A249),MONTH(A249),1),$A$1:A249,"&lt;="&amp;DATE(YEAR(A249),MONTH(A249)+1,1)-1,$C$1:C249,"&lt;&gt;метро",$C$1:C249,"&lt;&gt;")</f>
        <v>5</v>
      </c>
      <c r="K249">
        <f t="shared" si="23"/>
        <v>20</v>
      </c>
      <c r="L249">
        <f t="shared" si="22"/>
        <v>24</v>
      </c>
    </row>
    <row r="250" spans="1:12" x14ac:dyDescent="0.25">
      <c r="A250" s="2">
        <v>41943</v>
      </c>
      <c r="C250" t="s">
        <v>9</v>
      </c>
      <c r="D250">
        <f t="shared" si="24"/>
        <v>20</v>
      </c>
      <c r="E250">
        <f t="shared" si="25"/>
        <v>82</v>
      </c>
      <c r="G250" s="2">
        <f t="shared" si="26"/>
        <v>41913</v>
      </c>
      <c r="H250" s="2">
        <f t="shared" si="21"/>
        <v>41943</v>
      </c>
      <c r="I250">
        <f>COUNTIFS($A$1:A250,"&gt;="&amp;DATE(YEAR(A250),MONTH(A250),1),$A$1:A250,"&lt;="&amp;DATE(YEAR(A250),MONTH(A250)+1,1)-1,$C$1:C250,"=метро")</f>
        <v>44</v>
      </c>
      <c r="J250">
        <f>COUNTIFS($A$1:A250,"&gt;="&amp;DATE(YEAR(A250),MONTH(A250),1),$A$1:A250,"&lt;="&amp;DATE(YEAR(A250),MONTH(A250)+1,1)-1,$C$1:C250,"&lt;&gt;метро",$C$1:C250,"&lt;&gt;")</f>
        <v>5</v>
      </c>
      <c r="K250">
        <f t="shared" si="23"/>
        <v>20</v>
      </c>
      <c r="L250">
        <f t="shared" si="22"/>
        <v>24</v>
      </c>
    </row>
    <row r="251" spans="1:12" x14ac:dyDescent="0.25">
      <c r="A251" s="2">
        <v>41943</v>
      </c>
      <c r="B251">
        <v>1000</v>
      </c>
      <c r="D251">
        <f t="shared" si="24"/>
        <v>0</v>
      </c>
      <c r="E251">
        <f t="shared" si="25"/>
        <v>1082</v>
      </c>
      <c r="G251" s="2">
        <f t="shared" si="26"/>
        <v>41913</v>
      </c>
      <c r="H251" s="2">
        <f t="shared" si="21"/>
        <v>41943</v>
      </c>
      <c r="I251">
        <f>COUNTIFS($A$1:A251,"&gt;="&amp;DATE(YEAR(A251),MONTH(A251),1),$A$1:A251,"&lt;="&amp;DATE(YEAR(A251),MONTH(A251)+1,1)-1,$C$1:C251,"=метро")</f>
        <v>44</v>
      </c>
      <c r="J251">
        <f>COUNTIFS($A$1:A251,"&gt;="&amp;DATE(YEAR(A251),MONTH(A251),1),$A$1:A251,"&lt;="&amp;DATE(YEAR(A251),MONTH(A251)+1,1)-1,$C$1:C251,"&lt;&gt;метро",$C$1:C251,"&lt;&gt;")</f>
        <v>5</v>
      </c>
      <c r="K251">
        <f t="shared" si="23"/>
        <v>20</v>
      </c>
      <c r="L251">
        <f t="shared" si="22"/>
        <v>24</v>
      </c>
    </row>
    <row r="252" spans="1:12" x14ac:dyDescent="0.25">
      <c r="A252" s="6">
        <v>41949</v>
      </c>
      <c r="B252" s="7"/>
      <c r="C252" s="7" t="s">
        <v>9</v>
      </c>
      <c r="D252" s="7">
        <f t="shared" si="24"/>
        <v>27</v>
      </c>
      <c r="E252" s="7">
        <f t="shared" si="25"/>
        <v>1055</v>
      </c>
      <c r="F252" s="8">
        <v>41944</v>
      </c>
      <c r="G252" s="2">
        <f t="shared" si="26"/>
        <v>41944</v>
      </c>
      <c r="H252" s="2">
        <f t="shared" si="21"/>
        <v>41973</v>
      </c>
      <c r="I252">
        <f>COUNTIFS($A$1:A252,"&gt;="&amp;DATE(YEAR(A252),MONTH(A252),1),$A$1:A252,"&lt;="&amp;DATE(YEAR(A252),MONTH(A252)+1,1)-1,$C$1:C252,"=метро")</f>
        <v>1</v>
      </c>
      <c r="J252">
        <f>COUNTIFS($A$1:A252,"&gt;="&amp;DATE(YEAR(A252),MONTH(A252),1),$A$1:A252,"&lt;="&amp;DATE(YEAR(A252),MONTH(A252)+1,1)-1,$C$1:C252,"&lt;&gt;метро",$C$1:C252,"&lt;&gt;")</f>
        <v>0</v>
      </c>
      <c r="K252">
        <f t="shared" si="23"/>
        <v>27</v>
      </c>
      <c r="L252" t="e">
        <f t="shared" si="22"/>
        <v>#N/A</v>
      </c>
    </row>
    <row r="253" spans="1:12" x14ac:dyDescent="0.25">
      <c r="A253" s="2">
        <v>41949</v>
      </c>
      <c r="C253" t="s">
        <v>9</v>
      </c>
      <c r="D253">
        <f t="shared" si="24"/>
        <v>27</v>
      </c>
      <c r="E253">
        <f t="shared" si="25"/>
        <v>1028</v>
      </c>
      <c r="G253" s="2">
        <f t="shared" si="26"/>
        <v>41944</v>
      </c>
      <c r="H253" s="2">
        <f t="shared" si="21"/>
        <v>41973</v>
      </c>
      <c r="I253">
        <f>COUNTIFS($A$1:A253,"&gt;="&amp;DATE(YEAR(A253),MONTH(A253),1),$A$1:A253,"&lt;="&amp;DATE(YEAR(A253),MONTH(A253)+1,1)-1,$C$1:C253,"=метро")</f>
        <v>2</v>
      </c>
      <c r="J253">
        <f>COUNTIFS($A$1:A253,"&gt;="&amp;DATE(YEAR(A253),MONTH(A253),1),$A$1:A253,"&lt;="&amp;DATE(YEAR(A253),MONTH(A253)+1,1)-1,$C$1:C253,"&lt;&gt;метро",$C$1:C253,"&lt;&gt;")</f>
        <v>0</v>
      </c>
      <c r="K253">
        <f t="shared" si="23"/>
        <v>27</v>
      </c>
      <c r="L253" t="e">
        <f t="shared" si="22"/>
        <v>#N/A</v>
      </c>
    </row>
    <row r="254" spans="1:12" x14ac:dyDescent="0.25">
      <c r="A254" s="2">
        <v>41956</v>
      </c>
      <c r="C254" t="s">
        <v>9</v>
      </c>
      <c r="D254">
        <f t="shared" si="24"/>
        <v>27</v>
      </c>
      <c r="E254">
        <f t="shared" si="25"/>
        <v>1001</v>
      </c>
      <c r="G254" s="2">
        <f t="shared" si="26"/>
        <v>41944</v>
      </c>
      <c r="H254" s="2">
        <f t="shared" si="21"/>
        <v>41973</v>
      </c>
      <c r="I254">
        <f>COUNTIFS($A$1:A254,"&gt;="&amp;DATE(YEAR(A254),MONTH(A254),1),$A$1:A254,"&lt;="&amp;DATE(YEAR(A254),MONTH(A254)+1,1)-1,$C$1:C254,"=метро")</f>
        <v>3</v>
      </c>
      <c r="J254">
        <f>COUNTIFS($A$1:A254,"&gt;="&amp;DATE(YEAR(A254),MONTH(A254),1),$A$1:A254,"&lt;="&amp;DATE(YEAR(A254),MONTH(A254)+1,1)-1,$C$1:C254,"&lt;&gt;метро",$C$1:C254,"&lt;&gt;")</f>
        <v>0</v>
      </c>
      <c r="K254">
        <f t="shared" si="23"/>
        <v>27</v>
      </c>
      <c r="L254" t="e">
        <f t="shared" si="22"/>
        <v>#N/A</v>
      </c>
    </row>
    <row r="255" spans="1:12" x14ac:dyDescent="0.25">
      <c r="A255" s="2">
        <v>41956</v>
      </c>
      <c r="C255" t="s">
        <v>9</v>
      </c>
      <c r="D255">
        <f t="shared" si="24"/>
        <v>27</v>
      </c>
      <c r="E255">
        <f t="shared" si="25"/>
        <v>974</v>
      </c>
      <c r="G255" s="2">
        <f t="shared" si="26"/>
        <v>41944</v>
      </c>
      <c r="H255" s="2">
        <f t="shared" si="21"/>
        <v>41973</v>
      </c>
      <c r="I255">
        <f>COUNTIFS($A$1:A255,"&gt;="&amp;DATE(YEAR(A255),MONTH(A255),1),$A$1:A255,"&lt;="&amp;DATE(YEAR(A255),MONTH(A255)+1,1)-1,$C$1:C255,"=метро")</f>
        <v>4</v>
      </c>
      <c r="J255">
        <f>COUNTIFS($A$1:A255,"&gt;="&amp;DATE(YEAR(A255),MONTH(A255),1),$A$1:A255,"&lt;="&amp;DATE(YEAR(A255),MONTH(A255)+1,1)-1,$C$1:C255,"&lt;&gt;метро",$C$1:C255,"&lt;&gt;")</f>
        <v>0</v>
      </c>
      <c r="K255">
        <f t="shared" si="23"/>
        <v>27</v>
      </c>
      <c r="L255" t="e">
        <f t="shared" si="22"/>
        <v>#N/A</v>
      </c>
    </row>
    <row r="256" spans="1:12" x14ac:dyDescent="0.25">
      <c r="A256" s="2">
        <v>41957</v>
      </c>
      <c r="C256" t="s">
        <v>9</v>
      </c>
      <c r="D256">
        <f t="shared" si="24"/>
        <v>27</v>
      </c>
      <c r="E256">
        <f t="shared" si="25"/>
        <v>947</v>
      </c>
      <c r="G256" s="2">
        <f t="shared" si="26"/>
        <v>41944</v>
      </c>
      <c r="H256" s="2">
        <f t="shared" si="21"/>
        <v>41973</v>
      </c>
      <c r="I256">
        <f>COUNTIFS($A$1:A256,"&gt;="&amp;DATE(YEAR(A256),MONTH(A256),1),$A$1:A256,"&lt;="&amp;DATE(YEAR(A256),MONTH(A256)+1,1)-1,$C$1:C256,"=метро")</f>
        <v>5</v>
      </c>
      <c r="J256">
        <f>COUNTIFS($A$1:A256,"&gt;="&amp;DATE(YEAR(A256),MONTH(A256),1),$A$1:A256,"&lt;="&amp;DATE(YEAR(A256),MONTH(A256)+1,1)-1,$C$1:C256,"&lt;&gt;метро",$C$1:C256,"&lt;&gt;")</f>
        <v>0</v>
      </c>
      <c r="K256">
        <f t="shared" si="23"/>
        <v>27</v>
      </c>
      <c r="L256" t="e">
        <f t="shared" si="22"/>
        <v>#N/A</v>
      </c>
    </row>
    <row r="257" spans="1:12" x14ac:dyDescent="0.25">
      <c r="A257" s="2">
        <v>41957</v>
      </c>
      <c r="C257" t="s">
        <v>9</v>
      </c>
      <c r="D257">
        <f t="shared" si="24"/>
        <v>27</v>
      </c>
      <c r="E257">
        <f t="shared" si="25"/>
        <v>920</v>
      </c>
      <c r="G257" s="2">
        <f t="shared" si="26"/>
        <v>41944</v>
      </c>
      <c r="H257" s="2">
        <f t="shared" si="21"/>
        <v>41973</v>
      </c>
      <c r="I257">
        <f>COUNTIFS($A$1:A257,"&gt;="&amp;DATE(YEAR(A257),MONTH(A257),1),$A$1:A257,"&lt;="&amp;DATE(YEAR(A257),MONTH(A257)+1,1)-1,$C$1:C257,"=метро")</f>
        <v>6</v>
      </c>
      <c r="J257">
        <f>COUNTIFS($A$1:A257,"&gt;="&amp;DATE(YEAR(A257),MONTH(A257),1),$A$1:A257,"&lt;="&amp;DATE(YEAR(A257),MONTH(A257)+1,1)-1,$C$1:C257,"&lt;&gt;метро",$C$1:C257,"&lt;&gt;")</f>
        <v>0</v>
      </c>
      <c r="K257">
        <f t="shared" si="23"/>
        <v>27</v>
      </c>
      <c r="L257" t="e">
        <f t="shared" si="22"/>
        <v>#N/A</v>
      </c>
    </row>
    <row r="258" spans="1:12" x14ac:dyDescent="0.25">
      <c r="A258" s="2">
        <v>41960</v>
      </c>
      <c r="C258" t="s">
        <v>9</v>
      </c>
      <c r="D258">
        <f t="shared" si="24"/>
        <v>27</v>
      </c>
      <c r="E258">
        <f t="shared" si="25"/>
        <v>893</v>
      </c>
      <c r="G258" s="2">
        <f t="shared" si="26"/>
        <v>41944</v>
      </c>
      <c r="H258" s="2">
        <f t="shared" ref="H258:H284" si="27">DATE(YEAR(A258),MONTH(A258)+1,1)-1</f>
        <v>41973</v>
      </c>
      <c r="I258">
        <f>COUNTIFS($A$1:A258,"&gt;="&amp;DATE(YEAR(A258),MONTH(A258),1),$A$1:A258,"&lt;="&amp;DATE(YEAR(A258),MONTH(A258)+1,1)-1,$C$1:C258,"=метро")</f>
        <v>7</v>
      </c>
      <c r="J258">
        <f>COUNTIFS($A$1:A258,"&gt;="&amp;DATE(YEAR(A258),MONTH(A258),1),$A$1:A258,"&lt;="&amp;DATE(YEAR(A258),MONTH(A258)+1,1)-1,$C$1:C258,"&lt;&gt;метро",$C$1:C258,"&lt;&gt;")</f>
        <v>0</v>
      </c>
      <c r="K258">
        <f t="shared" si="23"/>
        <v>27</v>
      </c>
      <c r="L258" t="e">
        <f t="shared" si="22"/>
        <v>#N/A</v>
      </c>
    </row>
    <row r="259" spans="1:12" x14ac:dyDescent="0.25">
      <c r="A259" s="2">
        <v>41960</v>
      </c>
      <c r="C259" t="s">
        <v>9</v>
      </c>
      <c r="D259">
        <f t="shared" si="24"/>
        <v>27</v>
      </c>
      <c r="E259">
        <f t="shared" si="25"/>
        <v>866</v>
      </c>
      <c r="G259" s="2">
        <f t="shared" si="26"/>
        <v>41944</v>
      </c>
      <c r="H259" s="2">
        <f t="shared" si="27"/>
        <v>41973</v>
      </c>
      <c r="I259">
        <f>COUNTIFS($A$1:A259,"&gt;="&amp;DATE(YEAR(A259),MONTH(A259),1),$A$1:A259,"&lt;="&amp;DATE(YEAR(A259),MONTH(A259)+1,1)-1,$C$1:C259,"=метро")</f>
        <v>8</v>
      </c>
      <c r="J259">
        <f>COUNTIFS($A$1:A259,"&gt;="&amp;DATE(YEAR(A259),MONTH(A259),1),$A$1:A259,"&lt;="&amp;DATE(YEAR(A259),MONTH(A259)+1,1)-1,$C$1:C259,"&lt;&gt;метро",$C$1:C259,"&lt;&gt;")</f>
        <v>0</v>
      </c>
      <c r="K259">
        <f t="shared" si="23"/>
        <v>27</v>
      </c>
      <c r="L259" t="e">
        <f t="shared" ref="L259:L284" si="28">VLOOKUP(J259,$N$13:$O$16,2,TRUE)</f>
        <v>#N/A</v>
      </c>
    </row>
    <row r="260" spans="1:12" x14ac:dyDescent="0.25">
      <c r="A260" s="2">
        <v>41961</v>
      </c>
      <c r="C260" t="s">
        <v>9</v>
      </c>
      <c r="D260">
        <f t="shared" si="24"/>
        <v>27</v>
      </c>
      <c r="E260">
        <f t="shared" si="25"/>
        <v>839</v>
      </c>
      <c r="G260" s="2">
        <f t="shared" si="26"/>
        <v>41944</v>
      </c>
      <c r="H260" s="2">
        <f t="shared" si="27"/>
        <v>41973</v>
      </c>
      <c r="I260">
        <f>COUNTIFS($A$1:A260,"&gt;="&amp;DATE(YEAR(A260),MONTH(A260),1),$A$1:A260,"&lt;="&amp;DATE(YEAR(A260),MONTH(A260)+1,1)-1,$C$1:C260,"=метро")</f>
        <v>9</v>
      </c>
      <c r="J260">
        <f>COUNTIFS($A$1:A260,"&gt;="&amp;DATE(YEAR(A260),MONTH(A260),1),$A$1:A260,"&lt;="&amp;DATE(YEAR(A260),MONTH(A260)+1,1)-1,$C$1:C260,"&lt;&gt;метро",$C$1:C260,"&lt;&gt;")</f>
        <v>0</v>
      </c>
      <c r="K260">
        <f t="shared" ref="K260:K284" si="29">VLOOKUP(I260,$N$4:$O$8,2,TRUE)</f>
        <v>27</v>
      </c>
      <c r="L260" t="e">
        <f t="shared" si="28"/>
        <v>#N/A</v>
      </c>
    </row>
    <row r="261" spans="1:12" x14ac:dyDescent="0.25">
      <c r="A261" s="2">
        <v>41961</v>
      </c>
      <c r="C261" t="s">
        <v>9</v>
      </c>
      <c r="D261">
        <f t="shared" si="24"/>
        <v>27</v>
      </c>
      <c r="E261">
        <f t="shared" si="25"/>
        <v>812</v>
      </c>
      <c r="G261" s="2">
        <f t="shared" si="26"/>
        <v>41944</v>
      </c>
      <c r="H261" s="2">
        <f t="shared" si="27"/>
        <v>41973</v>
      </c>
      <c r="I261">
        <f>COUNTIFS($A$1:A261,"&gt;="&amp;DATE(YEAR(A261),MONTH(A261),1),$A$1:A261,"&lt;="&amp;DATE(YEAR(A261),MONTH(A261)+1,1)-1,$C$1:C261,"=метро")</f>
        <v>10</v>
      </c>
      <c r="J261">
        <f>COUNTIFS($A$1:A261,"&gt;="&amp;DATE(YEAR(A261),MONTH(A261),1),$A$1:A261,"&lt;="&amp;DATE(YEAR(A261),MONTH(A261)+1,1)-1,$C$1:C261,"&lt;&gt;метро",$C$1:C261,"&lt;&gt;")</f>
        <v>0</v>
      </c>
      <c r="K261">
        <f t="shared" si="29"/>
        <v>27</v>
      </c>
      <c r="L261" t="e">
        <f t="shared" si="28"/>
        <v>#N/A</v>
      </c>
    </row>
    <row r="262" spans="1:12" x14ac:dyDescent="0.25">
      <c r="A262" s="2">
        <v>41962</v>
      </c>
      <c r="C262" t="s">
        <v>9</v>
      </c>
      <c r="D262">
        <f t="shared" si="24"/>
        <v>25.5</v>
      </c>
      <c r="E262">
        <f t="shared" si="25"/>
        <v>786.5</v>
      </c>
      <c r="G262" s="2">
        <f t="shared" si="26"/>
        <v>41944</v>
      </c>
      <c r="H262" s="2">
        <f t="shared" si="27"/>
        <v>41973</v>
      </c>
      <c r="I262">
        <f>COUNTIFS($A$1:A262,"&gt;="&amp;DATE(YEAR(A262),MONTH(A262),1),$A$1:A262,"&lt;="&amp;DATE(YEAR(A262),MONTH(A262)+1,1)-1,$C$1:C262,"=метро")</f>
        <v>11</v>
      </c>
      <c r="J262">
        <f>COUNTIFS($A$1:A262,"&gt;="&amp;DATE(YEAR(A262),MONTH(A262),1),$A$1:A262,"&lt;="&amp;DATE(YEAR(A262),MONTH(A262)+1,1)-1,$C$1:C262,"&lt;&gt;метро",$C$1:C262,"&lt;&gt;")</f>
        <v>0</v>
      </c>
      <c r="K262">
        <f t="shared" si="29"/>
        <v>25.5</v>
      </c>
      <c r="L262" t="e">
        <f t="shared" si="28"/>
        <v>#N/A</v>
      </c>
    </row>
    <row r="263" spans="1:12" x14ac:dyDescent="0.25">
      <c r="A263" s="2">
        <v>41962</v>
      </c>
      <c r="C263" t="s">
        <v>9</v>
      </c>
      <c r="D263">
        <f t="shared" si="24"/>
        <v>25.5</v>
      </c>
      <c r="E263">
        <f t="shared" si="25"/>
        <v>761</v>
      </c>
      <c r="G263" s="2">
        <f t="shared" si="26"/>
        <v>41944</v>
      </c>
      <c r="H263" s="2">
        <f t="shared" si="27"/>
        <v>41973</v>
      </c>
      <c r="I263">
        <f>COUNTIFS($A$1:A263,"&gt;="&amp;DATE(YEAR(A263),MONTH(A263),1),$A$1:A263,"&lt;="&amp;DATE(YEAR(A263),MONTH(A263)+1,1)-1,$C$1:C263,"=метро")</f>
        <v>12</v>
      </c>
      <c r="J263">
        <f>COUNTIFS($A$1:A263,"&gt;="&amp;DATE(YEAR(A263),MONTH(A263),1),$A$1:A263,"&lt;="&amp;DATE(YEAR(A263),MONTH(A263)+1,1)-1,$C$1:C263,"&lt;&gt;метро",$C$1:C263,"&lt;&gt;")</f>
        <v>0</v>
      </c>
      <c r="K263">
        <f t="shared" si="29"/>
        <v>25.5</v>
      </c>
      <c r="L263" t="e">
        <f t="shared" si="28"/>
        <v>#N/A</v>
      </c>
    </row>
    <row r="264" spans="1:12" x14ac:dyDescent="0.25">
      <c r="A264" s="2">
        <v>41967</v>
      </c>
      <c r="C264" t="s">
        <v>9</v>
      </c>
      <c r="D264">
        <f t="shared" si="24"/>
        <v>25.5</v>
      </c>
      <c r="E264">
        <f t="shared" si="25"/>
        <v>735.5</v>
      </c>
      <c r="G264" s="2">
        <f t="shared" si="26"/>
        <v>41944</v>
      </c>
      <c r="H264" s="2">
        <f t="shared" si="27"/>
        <v>41973</v>
      </c>
      <c r="I264">
        <f>COUNTIFS($A$1:A264,"&gt;="&amp;DATE(YEAR(A264),MONTH(A264),1),$A$1:A264,"&lt;="&amp;DATE(YEAR(A264),MONTH(A264)+1,1)-1,$C$1:C264,"=метро")</f>
        <v>13</v>
      </c>
      <c r="J264">
        <f>COUNTIFS($A$1:A264,"&gt;="&amp;DATE(YEAR(A264),MONTH(A264),1),$A$1:A264,"&lt;="&amp;DATE(YEAR(A264),MONTH(A264)+1,1)-1,$C$1:C264,"&lt;&gt;метро",$C$1:C264,"&lt;&gt;")</f>
        <v>0</v>
      </c>
      <c r="K264">
        <f t="shared" si="29"/>
        <v>25.5</v>
      </c>
      <c r="L264" t="e">
        <f t="shared" si="28"/>
        <v>#N/A</v>
      </c>
    </row>
    <row r="265" spans="1:12" x14ac:dyDescent="0.25">
      <c r="A265" s="2">
        <v>41967</v>
      </c>
      <c r="C265" t="s">
        <v>9</v>
      </c>
      <c r="D265">
        <f t="shared" si="24"/>
        <v>25.5</v>
      </c>
      <c r="E265">
        <f t="shared" si="25"/>
        <v>710</v>
      </c>
      <c r="G265" s="2">
        <f t="shared" si="26"/>
        <v>41944</v>
      </c>
      <c r="H265" s="2">
        <f t="shared" si="27"/>
        <v>41973</v>
      </c>
      <c r="I265">
        <f>COUNTIFS($A$1:A265,"&gt;="&amp;DATE(YEAR(A265),MONTH(A265),1),$A$1:A265,"&lt;="&amp;DATE(YEAR(A265),MONTH(A265)+1,1)-1,$C$1:C265,"=метро")</f>
        <v>14</v>
      </c>
      <c r="J265">
        <f>COUNTIFS($A$1:A265,"&gt;="&amp;DATE(YEAR(A265),MONTH(A265),1),$A$1:A265,"&lt;="&amp;DATE(YEAR(A265),MONTH(A265)+1,1)-1,$C$1:C265,"&lt;&gt;метро",$C$1:C265,"&lt;&gt;")</f>
        <v>0</v>
      </c>
      <c r="K265">
        <f t="shared" si="29"/>
        <v>25.5</v>
      </c>
      <c r="L265" t="e">
        <f t="shared" si="28"/>
        <v>#N/A</v>
      </c>
    </row>
    <row r="266" spans="1:12" x14ac:dyDescent="0.25">
      <c r="A266" s="2">
        <v>41968</v>
      </c>
      <c r="C266" t="s">
        <v>16</v>
      </c>
      <c r="D266">
        <f t="shared" si="24"/>
        <v>24</v>
      </c>
      <c r="E266">
        <f t="shared" si="25"/>
        <v>686</v>
      </c>
      <c r="G266" s="2">
        <f t="shared" si="26"/>
        <v>41944</v>
      </c>
      <c r="H266" s="2">
        <f t="shared" si="27"/>
        <v>41973</v>
      </c>
      <c r="I266">
        <f>COUNTIFS($A$1:A266,"&gt;="&amp;DATE(YEAR(A266),MONTH(A266),1),$A$1:A266,"&lt;="&amp;DATE(YEAR(A266),MONTH(A266)+1,1)-1,$C$1:C266,"=метро")</f>
        <v>14</v>
      </c>
      <c r="J266">
        <f>COUNTIFS($A$1:A266,"&gt;="&amp;DATE(YEAR(A266),MONTH(A266),1),$A$1:A266,"&lt;="&amp;DATE(YEAR(A266),MONTH(A266)+1,1)-1,$C$1:C266,"&lt;&gt;метро",$C$1:C266,"&lt;&gt;")</f>
        <v>1</v>
      </c>
      <c r="K266">
        <f t="shared" si="29"/>
        <v>25.5</v>
      </c>
      <c r="L266">
        <f t="shared" si="28"/>
        <v>24</v>
      </c>
    </row>
    <row r="267" spans="1:12" x14ac:dyDescent="0.25">
      <c r="A267" s="2">
        <v>41968</v>
      </c>
      <c r="C267" t="s">
        <v>9</v>
      </c>
      <c r="D267">
        <f t="shared" si="24"/>
        <v>25.5</v>
      </c>
      <c r="E267">
        <f t="shared" si="25"/>
        <v>660.5</v>
      </c>
      <c r="G267" s="2">
        <f t="shared" si="26"/>
        <v>41944</v>
      </c>
      <c r="H267" s="2">
        <f t="shared" si="27"/>
        <v>41973</v>
      </c>
      <c r="I267">
        <f>COUNTIFS($A$1:A267,"&gt;="&amp;DATE(YEAR(A267),MONTH(A267),1),$A$1:A267,"&lt;="&amp;DATE(YEAR(A267),MONTH(A267)+1,1)-1,$C$1:C267,"=метро")</f>
        <v>15</v>
      </c>
      <c r="J267">
        <f>COUNTIFS($A$1:A267,"&gt;="&amp;DATE(YEAR(A267),MONTH(A267),1),$A$1:A267,"&lt;="&amp;DATE(YEAR(A267),MONTH(A267)+1,1)-1,$C$1:C267,"&lt;&gt;метро",$C$1:C267,"&lt;&gt;")</f>
        <v>1</v>
      </c>
      <c r="K267">
        <f t="shared" si="29"/>
        <v>25.5</v>
      </c>
      <c r="L267">
        <f t="shared" si="28"/>
        <v>24</v>
      </c>
    </row>
    <row r="268" spans="1:12" x14ac:dyDescent="0.25">
      <c r="A268" s="2">
        <v>41968</v>
      </c>
      <c r="C268" t="s">
        <v>9</v>
      </c>
      <c r="D268">
        <f t="shared" si="24"/>
        <v>25.5</v>
      </c>
      <c r="E268">
        <f t="shared" si="25"/>
        <v>635</v>
      </c>
      <c r="G268" s="2">
        <f t="shared" si="26"/>
        <v>41944</v>
      </c>
      <c r="H268" s="2">
        <f t="shared" si="27"/>
        <v>41973</v>
      </c>
      <c r="I268">
        <f>COUNTIFS($A$1:A268,"&gt;="&amp;DATE(YEAR(A268),MONTH(A268),1),$A$1:A268,"&lt;="&amp;DATE(YEAR(A268),MONTH(A268)+1,1)-1,$C$1:C268,"=метро")</f>
        <v>16</v>
      </c>
      <c r="J268">
        <f>COUNTIFS($A$1:A268,"&gt;="&amp;DATE(YEAR(A268),MONTH(A268),1),$A$1:A268,"&lt;="&amp;DATE(YEAR(A268),MONTH(A268)+1,1)-1,$C$1:C268,"&lt;&gt;метро",$C$1:C268,"&lt;&gt;")</f>
        <v>1</v>
      </c>
      <c r="K268">
        <f t="shared" si="29"/>
        <v>25.5</v>
      </c>
      <c r="L268">
        <f t="shared" si="28"/>
        <v>24</v>
      </c>
    </row>
    <row r="269" spans="1:12" x14ac:dyDescent="0.25">
      <c r="A269" s="2">
        <v>41970</v>
      </c>
      <c r="C269" t="s">
        <v>9</v>
      </c>
      <c r="D269">
        <f t="shared" si="24"/>
        <v>25.5</v>
      </c>
      <c r="E269">
        <f t="shared" si="25"/>
        <v>609.5</v>
      </c>
      <c r="G269" s="2">
        <f t="shared" si="26"/>
        <v>41944</v>
      </c>
      <c r="H269" s="2">
        <f t="shared" si="27"/>
        <v>41973</v>
      </c>
      <c r="I269">
        <f>COUNTIFS($A$1:A269,"&gt;="&amp;DATE(YEAR(A269),MONTH(A269),1),$A$1:A269,"&lt;="&amp;DATE(YEAR(A269),MONTH(A269)+1,1)-1,$C$1:C269,"=метро")</f>
        <v>17</v>
      </c>
      <c r="J269">
        <f>COUNTIFS($A$1:A269,"&gt;="&amp;DATE(YEAR(A269),MONTH(A269),1),$A$1:A269,"&lt;="&amp;DATE(YEAR(A269),MONTH(A269)+1,1)-1,$C$1:C269,"&lt;&gt;метро",$C$1:C269,"&lt;&gt;")</f>
        <v>1</v>
      </c>
      <c r="K269">
        <f t="shared" si="29"/>
        <v>25.5</v>
      </c>
      <c r="L269">
        <f t="shared" si="28"/>
        <v>24</v>
      </c>
    </row>
    <row r="270" spans="1:12" x14ac:dyDescent="0.25">
      <c r="A270" s="2">
        <v>41970</v>
      </c>
      <c r="C270" t="s">
        <v>9</v>
      </c>
      <c r="D270">
        <f t="shared" si="24"/>
        <v>25.5</v>
      </c>
      <c r="E270">
        <f t="shared" si="25"/>
        <v>584</v>
      </c>
      <c r="G270" s="2">
        <f t="shared" si="26"/>
        <v>41944</v>
      </c>
      <c r="H270" s="2">
        <f t="shared" si="27"/>
        <v>41973</v>
      </c>
      <c r="I270">
        <f>COUNTIFS($A$1:A270,"&gt;="&amp;DATE(YEAR(A270),MONTH(A270),1),$A$1:A270,"&lt;="&amp;DATE(YEAR(A270),MONTH(A270)+1,1)-1,$C$1:C270,"=метро")</f>
        <v>18</v>
      </c>
      <c r="J270">
        <f>COUNTIFS($A$1:A270,"&gt;="&amp;DATE(YEAR(A270),MONTH(A270),1),$A$1:A270,"&lt;="&amp;DATE(YEAR(A270),MONTH(A270)+1,1)-1,$C$1:C270,"&lt;&gt;метро",$C$1:C270,"&lt;&gt;")</f>
        <v>1</v>
      </c>
      <c r="K270">
        <f t="shared" si="29"/>
        <v>25.5</v>
      </c>
      <c r="L270">
        <f t="shared" si="28"/>
        <v>24</v>
      </c>
    </row>
    <row r="271" spans="1:12" x14ac:dyDescent="0.25">
      <c r="A271" s="2">
        <v>41971</v>
      </c>
      <c r="C271" t="s">
        <v>16</v>
      </c>
      <c r="D271">
        <f t="shared" si="24"/>
        <v>24</v>
      </c>
      <c r="E271">
        <f t="shared" si="25"/>
        <v>560</v>
      </c>
      <c r="G271" s="2">
        <f t="shared" si="26"/>
        <v>41944</v>
      </c>
      <c r="H271" s="2">
        <f t="shared" si="27"/>
        <v>41973</v>
      </c>
      <c r="I271">
        <f>COUNTIFS($A$1:A271,"&gt;="&amp;DATE(YEAR(A271),MONTH(A271),1),$A$1:A271,"&lt;="&amp;DATE(YEAR(A271),MONTH(A271)+1,1)-1,$C$1:C271,"=метро")</f>
        <v>18</v>
      </c>
      <c r="J271">
        <f>COUNTIFS($A$1:A271,"&gt;="&amp;DATE(YEAR(A271),MONTH(A271),1),$A$1:A271,"&lt;="&amp;DATE(YEAR(A271),MONTH(A271)+1,1)-1,$C$1:C271,"&lt;&gt;метро",$C$1:C271,"&lt;&gt;")</f>
        <v>2</v>
      </c>
      <c r="K271">
        <f t="shared" si="29"/>
        <v>25.5</v>
      </c>
      <c r="L271">
        <f t="shared" si="28"/>
        <v>24</v>
      </c>
    </row>
    <row r="272" spans="1:12" x14ac:dyDescent="0.25">
      <c r="A272" s="2">
        <v>41971</v>
      </c>
      <c r="C272" t="s">
        <v>9</v>
      </c>
      <c r="D272">
        <f t="shared" si="24"/>
        <v>25.5</v>
      </c>
      <c r="E272">
        <f t="shared" si="25"/>
        <v>534.5</v>
      </c>
      <c r="G272" s="2">
        <f t="shared" si="26"/>
        <v>41944</v>
      </c>
      <c r="H272" s="2">
        <f t="shared" si="27"/>
        <v>41973</v>
      </c>
      <c r="I272">
        <f>COUNTIFS($A$1:A272,"&gt;="&amp;DATE(YEAR(A272),MONTH(A272),1),$A$1:A272,"&lt;="&amp;DATE(YEAR(A272),MONTH(A272)+1,1)-1,$C$1:C272,"=метро")</f>
        <v>19</v>
      </c>
      <c r="J272">
        <f>COUNTIFS($A$1:A272,"&gt;="&amp;DATE(YEAR(A272),MONTH(A272),1),$A$1:A272,"&lt;="&amp;DATE(YEAR(A272),MONTH(A272)+1,1)-1,$C$1:C272,"&lt;&gt;метро",$C$1:C272,"&lt;&gt;")</f>
        <v>2</v>
      </c>
      <c r="K272">
        <f t="shared" si="29"/>
        <v>25.5</v>
      </c>
      <c r="L272">
        <f t="shared" si="28"/>
        <v>24</v>
      </c>
    </row>
    <row r="273" spans="1:12" x14ac:dyDescent="0.25">
      <c r="A273" s="2">
        <v>41971</v>
      </c>
      <c r="C273" t="s">
        <v>9</v>
      </c>
      <c r="D273">
        <f t="shared" si="24"/>
        <v>25.5</v>
      </c>
      <c r="E273">
        <f t="shared" si="25"/>
        <v>509</v>
      </c>
      <c r="G273" s="2">
        <f t="shared" si="26"/>
        <v>41944</v>
      </c>
      <c r="H273" s="2">
        <f t="shared" si="27"/>
        <v>41973</v>
      </c>
      <c r="I273">
        <f>COUNTIFS($A$1:A273,"&gt;="&amp;DATE(YEAR(A273),MONTH(A273),1),$A$1:A273,"&lt;="&amp;DATE(YEAR(A273),MONTH(A273)+1,1)-1,$C$1:C273,"=метро")</f>
        <v>20</v>
      </c>
      <c r="J273">
        <f>COUNTIFS($A$1:A273,"&gt;="&amp;DATE(YEAR(A273),MONTH(A273),1),$A$1:A273,"&lt;="&amp;DATE(YEAR(A273),MONTH(A273)+1,1)-1,$C$1:C273,"&lt;&gt;метро",$C$1:C273,"&lt;&gt;")</f>
        <v>2</v>
      </c>
      <c r="K273">
        <f t="shared" si="29"/>
        <v>25.5</v>
      </c>
      <c r="L273">
        <f t="shared" si="28"/>
        <v>24</v>
      </c>
    </row>
    <row r="274" spans="1:12" x14ac:dyDescent="0.25">
      <c r="A274" s="6">
        <v>41974</v>
      </c>
      <c r="B274" s="7"/>
      <c r="C274" s="7" t="s">
        <v>16</v>
      </c>
      <c r="D274" s="7">
        <f t="shared" si="24"/>
        <v>24</v>
      </c>
      <c r="E274" s="7">
        <f t="shared" si="25"/>
        <v>485</v>
      </c>
      <c r="F274" s="8">
        <v>41974</v>
      </c>
      <c r="G274" s="2">
        <f t="shared" si="26"/>
        <v>41974</v>
      </c>
      <c r="H274" s="2">
        <f t="shared" si="27"/>
        <v>42004</v>
      </c>
      <c r="I274">
        <f>COUNTIFS($A$1:A274,"&gt;="&amp;DATE(YEAR(A274),MONTH(A274),1),$A$1:A274,"&lt;="&amp;DATE(YEAR(A274),MONTH(A274)+1,1)-1,$C$1:C274,"=метро")</f>
        <v>0</v>
      </c>
      <c r="J274">
        <f>COUNTIFS($A$1:A274,"&gt;="&amp;DATE(YEAR(A274),MONTH(A274),1),$A$1:A274,"&lt;="&amp;DATE(YEAR(A274),MONTH(A274)+1,1)-1,$C$1:C274,"&lt;&gt;метро",$C$1:C274,"&lt;&gt;")</f>
        <v>1</v>
      </c>
      <c r="K274" t="e">
        <f t="shared" si="29"/>
        <v>#N/A</v>
      </c>
      <c r="L274">
        <f t="shared" si="28"/>
        <v>24</v>
      </c>
    </row>
    <row r="275" spans="1:12" x14ac:dyDescent="0.25">
      <c r="A275" s="2">
        <v>41974</v>
      </c>
      <c r="C275" t="s">
        <v>9</v>
      </c>
      <c r="D275">
        <f t="shared" si="24"/>
        <v>27</v>
      </c>
      <c r="E275">
        <f t="shared" si="25"/>
        <v>458</v>
      </c>
      <c r="G275" s="2">
        <f t="shared" si="26"/>
        <v>41974</v>
      </c>
      <c r="H275" s="2">
        <f t="shared" si="27"/>
        <v>42004</v>
      </c>
      <c r="I275">
        <f>COUNTIFS($A$1:A275,"&gt;="&amp;DATE(YEAR(A275),MONTH(A275),1),$A$1:A275,"&lt;="&amp;DATE(YEAR(A275),MONTH(A275)+1,1)-1,$C$1:C275,"=метро")</f>
        <v>1</v>
      </c>
      <c r="J275">
        <f>COUNTIFS($A$1:A275,"&gt;="&amp;DATE(YEAR(A275),MONTH(A275),1),$A$1:A275,"&lt;="&amp;DATE(YEAR(A275),MONTH(A275)+1,1)-1,$C$1:C275,"&lt;&gt;метро",$C$1:C275,"&lt;&gt;")</f>
        <v>1</v>
      </c>
      <c r="K275">
        <f t="shared" si="29"/>
        <v>27</v>
      </c>
      <c r="L275">
        <f t="shared" si="28"/>
        <v>24</v>
      </c>
    </row>
    <row r="276" spans="1:12" x14ac:dyDescent="0.25">
      <c r="A276" s="2">
        <v>41974</v>
      </c>
      <c r="C276" t="s">
        <v>9</v>
      </c>
      <c r="D276">
        <f t="shared" si="24"/>
        <v>27</v>
      </c>
      <c r="E276">
        <f t="shared" si="25"/>
        <v>431</v>
      </c>
      <c r="G276" s="2">
        <f t="shared" si="26"/>
        <v>41974</v>
      </c>
      <c r="H276" s="2">
        <f t="shared" si="27"/>
        <v>42004</v>
      </c>
      <c r="I276">
        <f>COUNTIFS($A$1:A276,"&gt;="&amp;DATE(YEAR(A276),MONTH(A276),1),$A$1:A276,"&lt;="&amp;DATE(YEAR(A276),MONTH(A276)+1,1)-1,$C$1:C276,"=метро")</f>
        <v>2</v>
      </c>
      <c r="J276">
        <f>COUNTIFS($A$1:A276,"&gt;="&amp;DATE(YEAR(A276),MONTH(A276),1),$A$1:A276,"&lt;="&amp;DATE(YEAR(A276),MONTH(A276)+1,1)-1,$C$1:C276,"&lt;&gt;метро",$C$1:C276,"&lt;&gt;")</f>
        <v>1</v>
      </c>
      <c r="K276">
        <f t="shared" si="29"/>
        <v>27</v>
      </c>
      <c r="L276">
        <f t="shared" si="28"/>
        <v>24</v>
      </c>
    </row>
    <row r="277" spans="1:12" x14ac:dyDescent="0.25">
      <c r="A277" s="2">
        <v>41975</v>
      </c>
      <c r="C277" t="s">
        <v>9</v>
      </c>
      <c r="D277">
        <f t="shared" si="24"/>
        <v>27</v>
      </c>
      <c r="E277">
        <f t="shared" si="25"/>
        <v>404</v>
      </c>
      <c r="G277" s="2">
        <f t="shared" si="26"/>
        <v>41974</v>
      </c>
      <c r="H277" s="2">
        <f t="shared" si="27"/>
        <v>42004</v>
      </c>
      <c r="I277">
        <f>COUNTIFS($A$1:A277,"&gt;="&amp;DATE(YEAR(A277),MONTH(A277),1),$A$1:A277,"&lt;="&amp;DATE(YEAR(A277),MONTH(A277)+1,1)-1,$C$1:C277,"=метро")</f>
        <v>3</v>
      </c>
      <c r="J277">
        <f>COUNTIFS($A$1:A277,"&gt;="&amp;DATE(YEAR(A277),MONTH(A277),1),$A$1:A277,"&lt;="&amp;DATE(YEAR(A277),MONTH(A277)+1,1)-1,$C$1:C277,"&lt;&gt;метро",$C$1:C277,"&lt;&gt;")</f>
        <v>1</v>
      </c>
      <c r="K277">
        <f t="shared" si="29"/>
        <v>27</v>
      </c>
      <c r="L277">
        <f t="shared" si="28"/>
        <v>24</v>
      </c>
    </row>
    <row r="278" spans="1:12" x14ac:dyDescent="0.25">
      <c r="A278" s="2">
        <v>41975</v>
      </c>
      <c r="C278" t="s">
        <v>9</v>
      </c>
      <c r="D278">
        <f t="shared" si="24"/>
        <v>27</v>
      </c>
      <c r="E278">
        <f t="shared" si="25"/>
        <v>377</v>
      </c>
      <c r="G278" s="2">
        <f t="shared" si="26"/>
        <v>41974</v>
      </c>
      <c r="H278" s="2">
        <f t="shared" si="27"/>
        <v>42004</v>
      </c>
      <c r="I278">
        <f>COUNTIFS($A$1:A278,"&gt;="&amp;DATE(YEAR(A278),MONTH(A278),1),$A$1:A278,"&lt;="&amp;DATE(YEAR(A278),MONTH(A278)+1,1)-1,$C$1:C278,"=метро")</f>
        <v>4</v>
      </c>
      <c r="J278">
        <f>COUNTIFS($A$1:A278,"&gt;="&amp;DATE(YEAR(A278),MONTH(A278),1),$A$1:A278,"&lt;="&amp;DATE(YEAR(A278),MONTH(A278)+1,1)-1,$C$1:C278,"&lt;&gt;метро",$C$1:C278,"&lt;&gt;")</f>
        <v>1</v>
      </c>
      <c r="K278">
        <f t="shared" si="29"/>
        <v>27</v>
      </c>
      <c r="L278">
        <f t="shared" si="28"/>
        <v>24</v>
      </c>
    </row>
    <row r="279" spans="1:12" x14ac:dyDescent="0.25">
      <c r="A279" s="2">
        <v>41976</v>
      </c>
      <c r="C279" t="s">
        <v>9</v>
      </c>
      <c r="D279">
        <f t="shared" si="24"/>
        <v>27</v>
      </c>
      <c r="E279">
        <f t="shared" si="25"/>
        <v>350</v>
      </c>
      <c r="G279" s="2">
        <f t="shared" si="26"/>
        <v>41974</v>
      </c>
      <c r="H279" s="2">
        <f t="shared" si="27"/>
        <v>42004</v>
      </c>
      <c r="I279">
        <f>COUNTIFS($A$1:A279,"&gt;="&amp;DATE(YEAR(A279),MONTH(A279),1),$A$1:A279,"&lt;="&amp;DATE(YEAR(A279),MONTH(A279)+1,1)-1,$C$1:C279,"=метро")</f>
        <v>5</v>
      </c>
      <c r="J279">
        <f>COUNTIFS($A$1:A279,"&gt;="&amp;DATE(YEAR(A279),MONTH(A279),1),$A$1:A279,"&lt;="&amp;DATE(YEAR(A279),MONTH(A279)+1,1)-1,$C$1:C279,"&lt;&gt;метро",$C$1:C279,"&lt;&gt;")</f>
        <v>1</v>
      </c>
      <c r="K279">
        <f t="shared" si="29"/>
        <v>27</v>
      </c>
      <c r="L279">
        <f t="shared" si="28"/>
        <v>24</v>
      </c>
    </row>
    <row r="280" spans="1:12" x14ac:dyDescent="0.25">
      <c r="A280" s="2">
        <v>41976</v>
      </c>
      <c r="C280" t="s">
        <v>9</v>
      </c>
      <c r="D280">
        <f t="shared" si="24"/>
        <v>27</v>
      </c>
      <c r="E280">
        <f t="shared" si="25"/>
        <v>323</v>
      </c>
      <c r="G280" s="2">
        <f t="shared" si="26"/>
        <v>41974</v>
      </c>
      <c r="H280" s="2">
        <f t="shared" si="27"/>
        <v>42004</v>
      </c>
      <c r="I280">
        <f>COUNTIFS($A$1:A280,"&gt;="&amp;DATE(YEAR(A280),MONTH(A280),1),$A$1:A280,"&lt;="&amp;DATE(YEAR(A280),MONTH(A280)+1,1)-1,$C$1:C280,"=метро")</f>
        <v>6</v>
      </c>
      <c r="J280">
        <f>COUNTIFS($A$1:A280,"&gt;="&amp;DATE(YEAR(A280),MONTH(A280),1),$A$1:A280,"&lt;="&amp;DATE(YEAR(A280),MONTH(A280)+1,1)-1,$C$1:C280,"&lt;&gt;метро",$C$1:C280,"&lt;&gt;")</f>
        <v>1</v>
      </c>
      <c r="K280">
        <f t="shared" si="29"/>
        <v>27</v>
      </c>
      <c r="L280">
        <f t="shared" si="28"/>
        <v>24</v>
      </c>
    </row>
    <row r="281" spans="1:12" x14ac:dyDescent="0.25">
      <c r="A281" s="2">
        <v>41977</v>
      </c>
      <c r="C281" t="s">
        <v>9</v>
      </c>
      <c r="D281">
        <f t="shared" si="24"/>
        <v>27</v>
      </c>
      <c r="E281">
        <f t="shared" si="25"/>
        <v>296</v>
      </c>
      <c r="G281" s="2">
        <f t="shared" si="26"/>
        <v>41974</v>
      </c>
      <c r="H281" s="2">
        <f t="shared" si="27"/>
        <v>42004</v>
      </c>
      <c r="I281">
        <f>COUNTIFS($A$1:A281,"&gt;="&amp;DATE(YEAR(A281),MONTH(A281),1),$A$1:A281,"&lt;="&amp;DATE(YEAR(A281),MONTH(A281)+1,1)-1,$C$1:C281,"=метро")</f>
        <v>7</v>
      </c>
      <c r="J281">
        <f>COUNTIFS($A$1:A281,"&gt;="&amp;DATE(YEAR(A281),MONTH(A281),1),$A$1:A281,"&lt;="&amp;DATE(YEAR(A281),MONTH(A281)+1,1)-1,$C$1:C281,"&lt;&gt;метро",$C$1:C281,"&lt;&gt;")</f>
        <v>1</v>
      </c>
      <c r="K281">
        <f t="shared" si="29"/>
        <v>27</v>
      </c>
      <c r="L281">
        <f t="shared" si="28"/>
        <v>24</v>
      </c>
    </row>
    <row r="282" spans="1:12" x14ac:dyDescent="0.25">
      <c r="A282" s="2">
        <v>41977</v>
      </c>
      <c r="C282" t="s">
        <v>9</v>
      </c>
      <c r="D282">
        <f t="shared" si="24"/>
        <v>27</v>
      </c>
      <c r="E282">
        <f t="shared" si="25"/>
        <v>269</v>
      </c>
      <c r="G282" s="2">
        <f t="shared" si="26"/>
        <v>41974</v>
      </c>
      <c r="H282" s="2">
        <f t="shared" si="27"/>
        <v>42004</v>
      </c>
      <c r="I282">
        <f>COUNTIFS($A$1:A282,"&gt;="&amp;DATE(YEAR(A282),MONTH(A282),1),$A$1:A282,"&lt;="&amp;DATE(YEAR(A282),MONTH(A282)+1,1)-1,$C$1:C282,"=метро")</f>
        <v>8</v>
      </c>
      <c r="J282">
        <f>COUNTIFS($A$1:A282,"&gt;="&amp;DATE(YEAR(A282),MONTH(A282),1),$A$1:A282,"&lt;="&amp;DATE(YEAR(A282),MONTH(A282)+1,1)-1,$C$1:C282,"&lt;&gt;метро",$C$1:C282,"&lt;&gt;")</f>
        <v>1</v>
      </c>
      <c r="K282">
        <f t="shared" si="29"/>
        <v>27</v>
      </c>
      <c r="L282">
        <f t="shared" si="28"/>
        <v>24</v>
      </c>
    </row>
    <row r="283" spans="1:12" x14ac:dyDescent="0.25">
      <c r="A283" s="2">
        <v>41981</v>
      </c>
      <c r="C283" t="s">
        <v>9</v>
      </c>
      <c r="D283">
        <f t="shared" si="24"/>
        <v>27</v>
      </c>
      <c r="E283">
        <f t="shared" si="25"/>
        <v>242</v>
      </c>
      <c r="G283" s="2">
        <f t="shared" si="26"/>
        <v>41974</v>
      </c>
      <c r="H283" s="2">
        <f t="shared" si="27"/>
        <v>42004</v>
      </c>
      <c r="I283">
        <f>COUNTIFS($A$1:A283,"&gt;="&amp;DATE(YEAR(A283),MONTH(A283),1),$A$1:A283,"&lt;="&amp;DATE(YEAR(A283),MONTH(A283)+1,1)-1,$C$1:C283,"=метро")</f>
        <v>9</v>
      </c>
      <c r="J283">
        <f>COUNTIFS($A$1:A283,"&gt;="&amp;DATE(YEAR(A283),MONTH(A283),1),$A$1:A283,"&lt;="&amp;DATE(YEAR(A283),MONTH(A283)+1,1)-1,$C$1:C283,"&lt;&gt;метро",$C$1:C283,"&lt;&gt;")</f>
        <v>1</v>
      </c>
      <c r="K283">
        <f t="shared" si="29"/>
        <v>27</v>
      </c>
      <c r="L283">
        <f t="shared" si="28"/>
        <v>24</v>
      </c>
    </row>
    <row r="284" spans="1:12" x14ac:dyDescent="0.25">
      <c r="A284" s="2">
        <v>41981</v>
      </c>
      <c r="C284" t="s">
        <v>9</v>
      </c>
      <c r="D284">
        <f t="shared" si="24"/>
        <v>27</v>
      </c>
      <c r="E284">
        <f t="shared" si="25"/>
        <v>215</v>
      </c>
      <c r="G284" s="2">
        <f t="shared" si="26"/>
        <v>41974</v>
      </c>
      <c r="H284" s="2">
        <f t="shared" si="27"/>
        <v>42004</v>
      </c>
      <c r="I284">
        <f>COUNTIFS($A$1:A284,"&gt;="&amp;DATE(YEAR(A284),MONTH(A284),1),$A$1:A284,"&lt;="&amp;DATE(YEAR(A284),MONTH(A284)+1,1)-1,$C$1:C284,"=метро")</f>
        <v>10</v>
      </c>
      <c r="J284">
        <f>COUNTIFS($A$1:A284,"&gt;="&amp;DATE(YEAR(A284),MONTH(A284),1),$A$1:A284,"&lt;="&amp;DATE(YEAR(A284),MONTH(A284)+1,1)-1,$C$1:C284,"&lt;&gt;метро",$C$1:C284,"&lt;&gt;")</f>
        <v>1</v>
      </c>
      <c r="K284">
        <f t="shared" si="29"/>
        <v>27</v>
      </c>
      <c r="L284">
        <f t="shared" si="28"/>
        <v>24</v>
      </c>
    </row>
    <row r="285" spans="1:12" x14ac:dyDescent="0.25">
      <c r="A285" s="2"/>
      <c r="G285" s="2"/>
      <c r="H285" s="2"/>
    </row>
  </sheetData>
  <hyperlinks>
    <hyperlink ref="N1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Подорожник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2014-12-08T20:57:32Z</dcterms:created>
  <dcterms:modified xsi:type="dcterms:W3CDTF">2014-12-08T20:59:18Z</dcterms:modified>
</cp:coreProperties>
</file>