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Лист1" sheetId="1" r:id="rId1"/>
    <sheet name="свод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N7" i="1"/>
  <c r="N8"/>
  <c r="N9"/>
  <c r="N10"/>
  <c r="N11"/>
  <c r="N12"/>
  <c r="N13"/>
  <c r="N14"/>
  <c r="N15"/>
  <c r="N16"/>
  <c r="Y16"/>
  <c r="X16"/>
  <c r="W16"/>
  <c r="V16"/>
  <c r="U16"/>
  <c r="T16"/>
  <c r="S16"/>
  <c r="R16"/>
  <c r="Q16"/>
  <c r="P16"/>
  <c r="O16"/>
  <c r="J16"/>
  <c r="I16"/>
  <c r="H16"/>
  <c r="K16" s="1"/>
  <c r="L16" s="1"/>
  <c r="F16"/>
  <c r="E16"/>
  <c r="G16" s="1"/>
  <c r="J15"/>
  <c r="I15"/>
  <c r="H15"/>
  <c r="K15" s="1"/>
  <c r="L15" s="1"/>
  <c r="G15"/>
  <c r="J14"/>
  <c r="I14"/>
  <c r="H14"/>
  <c r="K14" s="1"/>
  <c r="L14" s="1"/>
  <c r="G14"/>
  <c r="J13"/>
  <c r="I13"/>
  <c r="H13"/>
  <c r="K13" s="1"/>
  <c r="L13" s="1"/>
  <c r="G13"/>
  <c r="J12"/>
  <c r="I12"/>
  <c r="H12"/>
  <c r="K12" s="1"/>
  <c r="L12" s="1"/>
  <c r="G12"/>
  <c r="Y11"/>
  <c r="X11"/>
  <c r="W11"/>
  <c r="V11"/>
  <c r="U11"/>
  <c r="T11"/>
  <c r="S11"/>
  <c r="R11"/>
  <c r="Q11"/>
  <c r="P11"/>
  <c r="O11"/>
  <c r="J11"/>
  <c r="I11"/>
  <c r="H11"/>
  <c r="K11" s="1"/>
  <c r="L11" s="1"/>
  <c r="F11"/>
  <c r="E11"/>
  <c r="J10"/>
  <c r="I10"/>
  <c r="H10"/>
  <c r="K10" s="1"/>
  <c r="L10" s="1"/>
  <c r="G10"/>
  <c r="J9"/>
  <c r="I9"/>
  <c r="H9"/>
  <c r="K9" s="1"/>
  <c r="L9" s="1"/>
  <c r="G9"/>
  <c r="J8"/>
  <c r="I8"/>
  <c r="H8"/>
  <c r="K8" s="1"/>
  <c r="L8" s="1"/>
  <c r="G8"/>
  <c r="J7"/>
  <c r="I7"/>
  <c r="H7"/>
  <c r="K7" s="1"/>
  <c r="L7" s="1"/>
  <c r="G7"/>
  <c r="D4"/>
  <c r="M7" l="1"/>
  <c r="M8"/>
  <c r="M9"/>
  <c r="M10"/>
  <c r="M12"/>
  <c r="M13"/>
  <c r="M14"/>
  <c r="M15"/>
  <c r="G11"/>
  <c r="M11" s="1"/>
  <c r="M16"/>
</calcChain>
</file>

<file path=xl/sharedStrings.xml><?xml version="1.0" encoding="utf-8"?>
<sst xmlns="http://schemas.openxmlformats.org/spreadsheetml/2006/main" count="78" uniqueCount="31">
  <si>
    <t>месяц</t>
  </si>
  <si>
    <t>Ноябрь</t>
  </si>
  <si>
    <t>раб.дней в месяце</t>
  </si>
  <si>
    <t>отработано дней</t>
  </si>
  <si>
    <t>% отработанного времени</t>
  </si>
  <si>
    <t>Округ</t>
  </si>
  <si>
    <t>Территория</t>
  </si>
  <si>
    <t>Дистрибьютор</t>
  </si>
  <si>
    <t>Бренд</t>
  </si>
  <si>
    <t>Объем продаж нарастающим итогом, дкл</t>
  </si>
  <si>
    <t>План    РТТ</t>
  </si>
  <si>
    <t>План ЛКК</t>
  </si>
  <si>
    <t>План Итого</t>
  </si>
  <si>
    <t>Факт РТТ</t>
  </si>
  <si>
    <t>Факт НКК</t>
  </si>
  <si>
    <t>Факт ЛКК</t>
  </si>
  <si>
    <t>Факт Итого</t>
  </si>
  <si>
    <t>вып-е на конец месяца по темпу продаж</t>
  </si>
  <si>
    <t>%, вып-я на конец месяца</t>
  </si>
  <si>
    <t>РТТ</t>
  </si>
  <si>
    <t>НКК</t>
  </si>
  <si>
    <t>ЛКК</t>
  </si>
  <si>
    <t>ЮФО</t>
  </si>
  <si>
    <t>Ставропольский край</t>
  </si>
  <si>
    <t>ООО "ДСК"</t>
  </si>
  <si>
    <t xml:space="preserve">Столичная </t>
  </si>
  <si>
    <t>ООО "Генри и К"</t>
  </si>
  <si>
    <t>ООО "Кормилица КМВ"</t>
  </si>
  <si>
    <t>ООО "Лурус-Алко"</t>
  </si>
  <si>
    <t>Итого</t>
  </si>
  <si>
    <t>Столичная Север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</si>
</sst>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FF0000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Arial Cyr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3333CC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9" fontId="3" fillId="0" borderId="4" xfId="1" applyFont="1" applyBorder="1" applyAlignment="1">
      <alignment horizontal="center"/>
    </xf>
    <xf numFmtId="0" fontId="7" fillId="8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 shrinkToFit="1"/>
    </xf>
    <xf numFmtId="0" fontId="9" fillId="5" borderId="21" xfId="0" applyFont="1" applyFill="1" applyBorder="1" applyAlignment="1">
      <alignment horizontal="center" vertical="center" wrapText="1" shrinkToFit="1"/>
    </xf>
    <xf numFmtId="0" fontId="2" fillId="6" borderId="2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5" xfId="0" applyBorder="1"/>
    <xf numFmtId="164" fontId="11" fillId="0" borderId="23" xfId="0" applyNumberFormat="1" applyFont="1" applyFill="1" applyBorder="1" applyAlignment="1">
      <alignment horizontal="center" vertical="center"/>
    </xf>
    <xf numFmtId="9" fontId="11" fillId="0" borderId="8" xfId="0" applyNumberFormat="1" applyFont="1" applyFill="1" applyBorder="1" applyAlignment="1">
      <alignment horizontal="center" vertical="center"/>
    </xf>
    <xf numFmtId="164" fontId="0" fillId="6" borderId="24" xfId="0" applyNumberFormat="1" applyFill="1" applyBorder="1"/>
    <xf numFmtId="164" fontId="0" fillId="6" borderId="25" xfId="0" applyNumberFormat="1" applyFill="1" applyBorder="1"/>
    <xf numFmtId="164" fontId="0" fillId="6" borderId="26" xfId="0" applyNumberFormat="1" applyFill="1" applyBorder="1"/>
    <xf numFmtId="164" fontId="0" fillId="0" borderId="24" xfId="0" applyNumberFormat="1" applyFill="1" applyBorder="1"/>
    <xf numFmtId="164" fontId="0" fillId="0" borderId="25" xfId="0" applyNumberFormat="1" applyFill="1" applyBorder="1"/>
    <xf numFmtId="164" fontId="0" fillId="0" borderId="26" xfId="0" applyNumberFormat="1" applyFill="1" applyBorder="1"/>
    <xf numFmtId="0" fontId="0" fillId="0" borderId="25" xfId="0" applyBorder="1" applyAlignment="1">
      <alignment horizontal="center"/>
    </xf>
    <xf numFmtId="0" fontId="0" fillId="0" borderId="25" xfId="0" applyBorder="1"/>
    <xf numFmtId="9" fontId="11" fillId="0" borderId="28" xfId="0" applyNumberFormat="1" applyFont="1" applyFill="1" applyBorder="1" applyAlignment="1">
      <alignment horizontal="center" vertical="center"/>
    </xf>
    <xf numFmtId="164" fontId="0" fillId="6" borderId="3" xfId="0" applyNumberFormat="1" applyFill="1" applyBorder="1"/>
    <xf numFmtId="164" fontId="0" fillId="0" borderId="3" xfId="0" applyNumberFormat="1" applyFill="1" applyBorder="1"/>
    <xf numFmtId="9" fontId="11" fillId="0" borderId="23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164" fontId="11" fillId="0" borderId="28" xfId="0" applyNumberFormat="1" applyFont="1" applyFill="1" applyBorder="1" applyAlignment="1">
      <alignment horizontal="center" vertical="center"/>
    </xf>
    <xf numFmtId="0" fontId="0" fillId="11" borderId="30" xfId="0" applyFill="1" applyBorder="1" applyAlignment="1">
      <alignment horizontal="center"/>
    </xf>
    <xf numFmtId="0" fontId="0" fillId="11" borderId="31" xfId="0" applyFill="1" applyBorder="1" applyAlignment="1">
      <alignment horizontal="left"/>
    </xf>
    <xf numFmtId="0" fontId="2" fillId="11" borderId="31" xfId="0" applyFont="1" applyFill="1" applyBorder="1"/>
    <xf numFmtId="164" fontId="12" fillId="11" borderId="31" xfId="0" applyNumberFormat="1" applyFont="1" applyFill="1" applyBorder="1" applyAlignment="1">
      <alignment horizontal="center"/>
    </xf>
    <xf numFmtId="9" fontId="12" fillId="11" borderId="31" xfId="0" applyNumberFormat="1" applyFont="1" applyFill="1" applyBorder="1" applyAlignment="1">
      <alignment horizontal="center"/>
    </xf>
    <xf numFmtId="164" fontId="0" fillId="6" borderId="32" xfId="0" applyNumberFormat="1" applyFill="1" applyBorder="1"/>
    <xf numFmtId="164" fontId="0" fillId="6" borderId="30" xfId="0" applyNumberFormat="1" applyFill="1" applyBorder="1"/>
    <xf numFmtId="164" fontId="0" fillId="6" borderId="33" xfId="0" applyNumberFormat="1" applyFill="1" applyBorder="1"/>
    <xf numFmtId="164" fontId="0" fillId="11" borderId="32" xfId="0" applyNumberFormat="1" applyFill="1" applyBorder="1"/>
    <xf numFmtId="164" fontId="0" fillId="11" borderId="30" xfId="0" applyNumberFormat="1" applyFill="1" applyBorder="1"/>
    <xf numFmtId="164" fontId="0" fillId="11" borderId="33" xfId="0" applyNumberFormat="1" applyFill="1" applyBorder="1"/>
    <xf numFmtId="0" fontId="0" fillId="0" borderId="0" xfId="0" applyAlignment="1">
      <alignment horizontal="left"/>
    </xf>
    <xf numFmtId="0" fontId="0" fillId="0" borderId="0" xfId="0" applyBorder="1"/>
    <xf numFmtId="0" fontId="10" fillId="0" borderId="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164" fontId="0" fillId="3" borderId="24" xfId="0" applyNumberFormat="1" applyFill="1" applyBorder="1"/>
  </cellXfs>
  <cellStyles count="2">
    <cellStyle name="Обычный" xfId="0" builtinId="0"/>
    <cellStyle name="Процентный" xfId="1" builtinId="5"/>
  </cellStyles>
  <dxfs count="2">
    <dxf>
      <font>
        <b/>
        <i/>
        <condense val="0"/>
        <extend val="0"/>
        <color indexed="10"/>
      </font>
    </dxf>
    <dxf>
      <font>
        <b/>
        <i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7"/>
  <sheetViews>
    <sheetView tabSelected="1" workbookViewId="0">
      <selection activeCell="P8" sqref="P8"/>
    </sheetView>
  </sheetViews>
  <sheetFormatPr defaultRowHeight="15"/>
  <cols>
    <col min="1" max="1" width="9.140625" style="1"/>
    <col min="2" max="2" width="9.140625" style="47"/>
    <col min="3" max="3" width="17.42578125" customWidth="1"/>
    <col min="4" max="4" width="23.5703125" customWidth="1"/>
  </cols>
  <sheetData>
    <row r="1" spans="1:25">
      <c r="B1" s="55" t="s">
        <v>0</v>
      </c>
      <c r="C1" s="56"/>
      <c r="D1" s="2" t="s">
        <v>1</v>
      </c>
    </row>
    <row r="2" spans="1:25">
      <c r="B2" s="55" t="s">
        <v>2</v>
      </c>
      <c r="C2" s="57" t="s">
        <v>2</v>
      </c>
      <c r="D2" s="3">
        <v>18</v>
      </c>
    </row>
    <row r="3" spans="1:25">
      <c r="B3" s="55" t="s">
        <v>3</v>
      </c>
      <c r="C3" s="57" t="s">
        <v>3</v>
      </c>
      <c r="D3" s="4">
        <v>9</v>
      </c>
    </row>
    <row r="4" spans="1:25" ht="15.75" thickBot="1">
      <c r="B4" s="55" t="s">
        <v>4</v>
      </c>
      <c r="C4" s="57" t="s">
        <v>4</v>
      </c>
      <c r="D4" s="5">
        <f>D3/D2</f>
        <v>0.5</v>
      </c>
    </row>
    <row r="5" spans="1:25" ht="19.5" thickBot="1">
      <c r="A5" s="65" t="s">
        <v>5</v>
      </c>
      <c r="B5" s="67" t="s">
        <v>6</v>
      </c>
      <c r="C5" s="69" t="s">
        <v>7</v>
      </c>
      <c r="D5" s="58" t="s">
        <v>8</v>
      </c>
      <c r="E5" s="60" t="s">
        <v>9</v>
      </c>
      <c r="F5" s="61"/>
      <c r="G5" s="61"/>
      <c r="H5" s="61"/>
      <c r="I5" s="61"/>
      <c r="J5" s="61"/>
      <c r="K5" s="61"/>
      <c r="L5" s="61"/>
      <c r="M5" s="61"/>
      <c r="N5" s="62">
        <v>1</v>
      </c>
      <c r="O5" s="63"/>
      <c r="P5" s="64"/>
      <c r="Q5" s="62">
        <v>2</v>
      </c>
      <c r="R5" s="63"/>
      <c r="S5" s="64"/>
      <c r="T5" s="52">
        <v>3</v>
      </c>
      <c r="U5" s="53"/>
      <c r="V5" s="54"/>
      <c r="W5" s="52">
        <v>4</v>
      </c>
      <c r="X5" s="53"/>
      <c r="Y5" s="54"/>
    </row>
    <row r="6" spans="1:25" ht="57" thickBot="1">
      <c r="A6" s="66"/>
      <c r="B6" s="68"/>
      <c r="C6" s="70"/>
      <c r="D6" s="59"/>
      <c r="E6" s="6" t="s">
        <v>10</v>
      </c>
      <c r="F6" s="6" t="s">
        <v>11</v>
      </c>
      <c r="G6" s="6" t="s">
        <v>12</v>
      </c>
      <c r="H6" s="7" t="s">
        <v>13</v>
      </c>
      <c r="I6" s="7" t="s">
        <v>14</v>
      </c>
      <c r="J6" s="7" t="s">
        <v>15</v>
      </c>
      <c r="K6" s="8" t="s">
        <v>16</v>
      </c>
      <c r="L6" s="9" t="s">
        <v>17</v>
      </c>
      <c r="M6" s="10" t="s">
        <v>18</v>
      </c>
      <c r="N6" s="11" t="s">
        <v>19</v>
      </c>
      <c r="O6" s="12" t="s">
        <v>20</v>
      </c>
      <c r="P6" s="13" t="s">
        <v>21</v>
      </c>
      <c r="Q6" s="11" t="s">
        <v>19</v>
      </c>
      <c r="R6" s="12" t="s">
        <v>20</v>
      </c>
      <c r="S6" s="13" t="s">
        <v>21</v>
      </c>
      <c r="T6" s="14" t="s">
        <v>19</v>
      </c>
      <c r="U6" s="15" t="s">
        <v>20</v>
      </c>
      <c r="V6" s="16" t="s">
        <v>21</v>
      </c>
      <c r="W6" s="14" t="s">
        <v>19</v>
      </c>
      <c r="X6" s="15" t="s">
        <v>20</v>
      </c>
      <c r="Y6" s="16" t="s">
        <v>21</v>
      </c>
    </row>
    <row r="7" spans="1:25">
      <c r="A7" s="17" t="s">
        <v>22</v>
      </c>
      <c r="B7" s="18" t="s">
        <v>23</v>
      </c>
      <c r="C7" s="19" t="s">
        <v>24</v>
      </c>
      <c r="D7" s="49" t="s">
        <v>25</v>
      </c>
      <c r="E7" s="20">
        <v>0</v>
      </c>
      <c r="F7" s="20">
        <v>0</v>
      </c>
      <c r="G7" s="20">
        <f>E7+F7</f>
        <v>0</v>
      </c>
      <c r="H7" s="20">
        <f t="shared" ref="H7:I16" si="0">N7+Q7+T7+W7+Z7+AC7+AF7+AI7+AL7+AO7+AR7+AU7+AX7+BA7+BD7+BG7+BJ7+BM7+BP7+BS7+BV7+BY7+CB7+CE7+CH7+CK7+CN7+CQ7+CT7+CW7+CZ7</f>
        <v>12</v>
      </c>
      <c r="I7" s="20">
        <f>O7+R7+U7+X7+AA7+AD7+AG7+AJ7+AM7+AP7+AS7+AV7+AY7+BB7+BE7+BH7+BK7+BN7+BQ7+BT7+BW7+BZ7+CC7+CF7+CI7+CL7+CO7+CR7+CU7+CX7+DA7</f>
        <v>0</v>
      </c>
      <c r="J7" s="20">
        <f t="shared" ref="J7:J11" si="1">P7+S7+V7+Y7+AB7+AE7+AH7+AK7+AN7+AQ7+AT7+AW7+AZ7+BC7+BF7+BI7+BL7+BO7+BR7+BU7+BX7+CA7+CD7+CG7+CJ7+CM7+CP7+CS7+CV7+CY7+DB7</f>
        <v>0</v>
      </c>
      <c r="K7" s="20">
        <f>H7+J7+I7</f>
        <v>12</v>
      </c>
      <c r="L7" s="20">
        <f t="shared" ref="L7:L11" si="2">(K7/$D$3)*$D$2</f>
        <v>24</v>
      </c>
      <c r="M7" s="21" t="e">
        <f t="shared" ref="M7:M11" si="3">L7/G7</f>
        <v>#DIV/0!</v>
      </c>
      <c r="N7" s="71">
        <f>VLOOKUP(D7:D16,свод!A3:B4,2,0)</f>
        <v>12</v>
      </c>
      <c r="O7" s="23"/>
      <c r="P7" s="24"/>
      <c r="Q7" s="22"/>
      <c r="R7" s="23"/>
      <c r="S7" s="24"/>
      <c r="T7" s="25"/>
      <c r="U7" s="26"/>
      <c r="V7" s="27"/>
      <c r="W7" s="25"/>
      <c r="X7" s="26"/>
      <c r="Y7" s="27"/>
    </row>
    <row r="8" spans="1:25">
      <c r="A8" s="28" t="s">
        <v>22</v>
      </c>
      <c r="B8" s="18" t="s">
        <v>23</v>
      </c>
      <c r="C8" s="29" t="s">
        <v>26</v>
      </c>
      <c r="D8" s="50" t="s">
        <v>25</v>
      </c>
      <c r="E8" s="20">
        <v>0</v>
      </c>
      <c r="F8" s="20">
        <v>0</v>
      </c>
      <c r="G8" s="20">
        <f t="shared" ref="G8:G11" si="4">E8+F8</f>
        <v>0</v>
      </c>
      <c r="H8" s="20" t="e">
        <f t="shared" si="0"/>
        <v>#N/A</v>
      </c>
      <c r="I8" s="20">
        <f t="shared" si="0"/>
        <v>0</v>
      </c>
      <c r="J8" s="20">
        <f t="shared" si="1"/>
        <v>0</v>
      </c>
      <c r="K8" s="20" t="e">
        <f t="shared" ref="K8:K16" si="5">H8+J8+I8</f>
        <v>#N/A</v>
      </c>
      <c r="L8" s="20" t="e">
        <f t="shared" si="2"/>
        <v>#N/A</v>
      </c>
      <c r="M8" s="30" t="e">
        <f t="shared" si="3"/>
        <v>#N/A</v>
      </c>
      <c r="N8" s="71" t="e">
        <f>VLOOKUP(D8:D17,свод!A4:B5,2,0)</f>
        <v>#N/A</v>
      </c>
      <c r="O8" s="31"/>
      <c r="P8" s="23"/>
      <c r="Q8" s="22"/>
      <c r="R8" s="31"/>
      <c r="S8" s="23"/>
      <c r="T8" s="25"/>
      <c r="U8" s="32"/>
      <c r="V8" s="26"/>
      <c r="W8" s="25"/>
      <c r="X8" s="32"/>
      <c r="Y8" s="26"/>
    </row>
    <row r="9" spans="1:25">
      <c r="A9" s="28" t="s">
        <v>22</v>
      </c>
      <c r="B9" s="18" t="s">
        <v>23</v>
      </c>
      <c r="C9" s="29" t="s">
        <v>27</v>
      </c>
      <c r="D9" s="50" t="s">
        <v>25</v>
      </c>
      <c r="E9" s="20">
        <v>0</v>
      </c>
      <c r="F9" s="20">
        <v>0</v>
      </c>
      <c r="G9" s="20">
        <f t="shared" si="4"/>
        <v>0</v>
      </c>
      <c r="H9" s="20" t="e">
        <f t="shared" si="0"/>
        <v>#N/A</v>
      </c>
      <c r="I9" s="20">
        <f t="shared" si="0"/>
        <v>0</v>
      </c>
      <c r="J9" s="20">
        <f t="shared" si="1"/>
        <v>0</v>
      </c>
      <c r="K9" s="20" t="e">
        <f t="shared" si="5"/>
        <v>#N/A</v>
      </c>
      <c r="L9" s="20" t="e">
        <f t="shared" si="2"/>
        <v>#N/A</v>
      </c>
      <c r="M9" s="33" t="e">
        <f t="shared" si="3"/>
        <v>#N/A</v>
      </c>
      <c r="N9" s="71" t="e">
        <f>VLOOKUP(D9:D18,свод!A5:B6,2,0)</f>
        <v>#N/A</v>
      </c>
      <c r="O9" s="31"/>
      <c r="P9" s="23"/>
      <c r="Q9" s="22"/>
      <c r="R9" s="31"/>
      <c r="S9" s="23"/>
      <c r="T9" s="25"/>
      <c r="U9" s="32"/>
      <c r="V9" s="26"/>
      <c r="W9" s="25"/>
      <c r="X9" s="32"/>
      <c r="Y9" s="26"/>
    </row>
    <row r="10" spans="1:25">
      <c r="A10" s="34" t="s">
        <v>22</v>
      </c>
      <c r="B10" s="18" t="s">
        <v>23</v>
      </c>
      <c r="C10" s="29" t="s">
        <v>28</v>
      </c>
      <c r="D10" s="50" t="s">
        <v>25</v>
      </c>
      <c r="E10" s="35">
        <v>0</v>
      </c>
      <c r="F10" s="20">
        <v>0</v>
      </c>
      <c r="G10" s="20">
        <f t="shared" si="4"/>
        <v>0</v>
      </c>
      <c r="H10" s="35" t="e">
        <f t="shared" si="0"/>
        <v>#N/A</v>
      </c>
      <c r="I10" s="35">
        <f t="shared" si="0"/>
        <v>0</v>
      </c>
      <c r="J10" s="35">
        <f t="shared" si="1"/>
        <v>0</v>
      </c>
      <c r="K10" s="35" t="e">
        <f t="shared" si="5"/>
        <v>#N/A</v>
      </c>
      <c r="L10" s="20" t="e">
        <f t="shared" si="2"/>
        <v>#N/A</v>
      </c>
      <c r="M10" s="33" t="e">
        <f t="shared" si="3"/>
        <v>#N/A</v>
      </c>
      <c r="N10" s="71" t="e">
        <f>VLOOKUP(D10:D19,свод!A6:B7,2,0)</f>
        <v>#N/A</v>
      </c>
      <c r="O10" s="23"/>
      <c r="P10" s="24"/>
      <c r="Q10" s="22"/>
      <c r="R10" s="23"/>
      <c r="S10" s="24"/>
      <c r="T10" s="25"/>
      <c r="U10" s="26"/>
      <c r="V10" s="27"/>
      <c r="W10" s="25"/>
      <c r="X10" s="26"/>
      <c r="Y10" s="27"/>
    </row>
    <row r="11" spans="1:25" ht="15.75" thickBot="1">
      <c r="A11" s="36" t="s">
        <v>22</v>
      </c>
      <c r="B11" s="37" t="s">
        <v>23</v>
      </c>
      <c r="C11" s="38" t="s">
        <v>29</v>
      </c>
      <c r="D11" s="51"/>
      <c r="E11" s="39">
        <f>SUM(E7:E10)</f>
        <v>0</v>
      </c>
      <c r="F11" s="39">
        <f>SUM(F7:F10)</f>
        <v>0</v>
      </c>
      <c r="G11" s="39">
        <f t="shared" si="4"/>
        <v>0</v>
      </c>
      <c r="H11" s="39" t="e">
        <f t="shared" si="0"/>
        <v>#N/A</v>
      </c>
      <c r="I11" s="39">
        <f t="shared" si="0"/>
        <v>0</v>
      </c>
      <c r="J11" s="39">
        <f t="shared" si="1"/>
        <v>0</v>
      </c>
      <c r="K11" s="39" t="e">
        <f t="shared" si="5"/>
        <v>#N/A</v>
      </c>
      <c r="L11" s="39" t="e">
        <f t="shared" si="2"/>
        <v>#N/A</v>
      </c>
      <c r="M11" s="40" t="e">
        <f t="shared" si="3"/>
        <v>#N/A</v>
      </c>
      <c r="N11" s="71" t="e">
        <f>VLOOKUP(D11:D20,свод!A7:B8,2,0)</f>
        <v>#N/A</v>
      </c>
      <c r="O11" s="42">
        <f t="shared" ref="O11:V11" si="6">SUM(O7:O10)</f>
        <v>0</v>
      </c>
      <c r="P11" s="43">
        <f t="shared" si="6"/>
        <v>0</v>
      </c>
      <c r="Q11" s="41">
        <f t="shared" si="6"/>
        <v>0</v>
      </c>
      <c r="R11" s="42">
        <f t="shared" si="6"/>
        <v>0</v>
      </c>
      <c r="S11" s="43">
        <f t="shared" si="6"/>
        <v>0</v>
      </c>
      <c r="T11" s="44">
        <f t="shared" si="6"/>
        <v>0</v>
      </c>
      <c r="U11" s="45">
        <f t="shared" si="6"/>
        <v>0</v>
      </c>
      <c r="V11" s="46">
        <f t="shared" si="6"/>
        <v>0</v>
      </c>
      <c r="W11" s="44">
        <f>SUM(W7:W10)</f>
        <v>0</v>
      </c>
      <c r="X11" s="45">
        <f>SUM(X7:X10)</f>
        <v>0</v>
      </c>
      <c r="Y11" s="46">
        <f>SUM(Y7:Y10)</f>
        <v>0</v>
      </c>
    </row>
    <row r="12" spans="1:25">
      <c r="A12" s="17" t="s">
        <v>22</v>
      </c>
      <c r="B12" s="18" t="s">
        <v>23</v>
      </c>
      <c r="C12" s="19" t="s">
        <v>24</v>
      </c>
      <c r="D12" s="49" t="s">
        <v>30</v>
      </c>
      <c r="E12" s="20">
        <v>0</v>
      </c>
      <c r="F12" s="20">
        <v>0</v>
      </c>
      <c r="G12" s="20">
        <f>E12+F12</f>
        <v>0</v>
      </c>
      <c r="H12" s="20" t="e">
        <f>N12+Q12+T12+W12+Z12+AC12+AF12+AI12+AL12+AO12+AR12+AU12+AX12+BA12+BD12+BG12+BJ12+BM12+BP12+BS12+BV12+BY12+CB12+CE12+CH12+CK12+CN12+CQ12+CT12+CW12+CZ12</f>
        <v>#N/A</v>
      </c>
      <c r="I12" s="20">
        <f>O12+R12+U12+X12+AA12+AD12+AG12+AJ12+AM12+AP12+AS12+AV12+AY12+BB12+BE12+BH12+BK12+BN12+BQ12+BT12+BW12+BZ12+CC12+CF12+CI12+CL12+CO12+CR12+CU12+CX12+DA12</f>
        <v>1</v>
      </c>
      <c r="J12" s="20">
        <f>P12+S12+V12+Y12+AB12+AE12+AH12+AK12+AN12+AQ12+AT12+AW12+AZ12+BC12+BF12+BI12+BL12+BO12+BR12+BU12+BX12+CA12+CD12+CG12+CJ12+CM12+CP12+CS12+CV12+CY12+DB12</f>
        <v>1.575</v>
      </c>
      <c r="K12" s="20" t="e">
        <f t="shared" si="5"/>
        <v>#N/A</v>
      </c>
      <c r="L12" s="20" t="e">
        <f>(K12/$D$3)*$D$2</f>
        <v>#N/A</v>
      </c>
      <c r="M12" s="21" t="e">
        <f>L12/G12</f>
        <v>#N/A</v>
      </c>
      <c r="N12" s="71" t="e">
        <f>VLOOKUP(D12:D21,свод!A8:B9,2,0)</f>
        <v>#N/A</v>
      </c>
      <c r="O12" s="23"/>
      <c r="P12" s="24"/>
      <c r="Q12" s="22"/>
      <c r="R12" s="23"/>
      <c r="S12" s="24"/>
      <c r="T12" s="25"/>
      <c r="U12" s="26"/>
      <c r="V12" s="27"/>
      <c r="W12" s="25">
        <v>2.35</v>
      </c>
      <c r="X12" s="26">
        <v>1</v>
      </c>
      <c r="Y12" s="27">
        <v>1.575</v>
      </c>
    </row>
    <row r="13" spans="1:25">
      <c r="A13" s="28" t="s">
        <v>22</v>
      </c>
      <c r="B13" s="18" t="s">
        <v>23</v>
      </c>
      <c r="C13" s="29" t="s">
        <v>26</v>
      </c>
      <c r="D13" s="50" t="s">
        <v>30</v>
      </c>
      <c r="E13" s="20">
        <v>0</v>
      </c>
      <c r="F13" s="20">
        <v>0</v>
      </c>
      <c r="G13" s="20">
        <f>E13+F13</f>
        <v>0</v>
      </c>
      <c r="H13" s="20" t="e">
        <f>N13+Q13+T13+W13+Z13+AC13+AF13+AI13+AL13+AO13+AR13+AU13+AX13+BA13+BD13+BG13+BJ13+BM13+BP13+BS13+BV13+BY13+CB13+CE13+CH13+CK13+CN13+CQ13+CT13+CW13+CZ13</f>
        <v>#N/A</v>
      </c>
      <c r="I13" s="20">
        <f t="shared" si="0"/>
        <v>0</v>
      </c>
      <c r="J13" s="20">
        <f>P13+S13+V13+Y13+AB13+AE13+AH13+AK13+AN13+AQ13+AT13+AW13+AZ13+BC13+BF13+BI13+BL13+BO13+BR13+BU13+BX13+CA13+CD13+CG13+CJ13+CM13+CP13+CS13+CV13+CY13+DB13</f>
        <v>0</v>
      </c>
      <c r="K13" s="20" t="e">
        <f t="shared" si="5"/>
        <v>#N/A</v>
      </c>
      <c r="L13" s="20" t="e">
        <f>(K13/$D$3)*$D$2</f>
        <v>#N/A</v>
      </c>
      <c r="M13" s="30" t="e">
        <f>L13/G13</f>
        <v>#N/A</v>
      </c>
      <c r="N13" s="71" t="e">
        <f>VLOOKUP(D13:D22,свод!A9:B10,2,0)</f>
        <v>#N/A</v>
      </c>
      <c r="O13" s="31"/>
      <c r="P13" s="23"/>
      <c r="Q13" s="22"/>
      <c r="R13" s="31"/>
      <c r="S13" s="23"/>
      <c r="T13" s="25"/>
      <c r="U13" s="32"/>
      <c r="V13" s="26"/>
      <c r="W13" s="25">
        <v>0</v>
      </c>
      <c r="X13" s="32">
        <v>0</v>
      </c>
      <c r="Y13" s="26">
        <v>0</v>
      </c>
    </row>
    <row r="14" spans="1:25">
      <c r="A14" s="28" t="s">
        <v>22</v>
      </c>
      <c r="B14" s="18" t="s">
        <v>23</v>
      </c>
      <c r="C14" s="29" t="s">
        <v>27</v>
      </c>
      <c r="D14" s="50" t="s">
        <v>30</v>
      </c>
      <c r="E14" s="20">
        <v>0</v>
      </c>
      <c r="F14" s="20">
        <v>0</v>
      </c>
      <c r="G14" s="20">
        <f>E14+F14</f>
        <v>0</v>
      </c>
      <c r="H14" s="20" t="e">
        <f>N14+Q14+T14+W14+Z14+AC14+AF14+AI14+AL14+AO14+AR14+AU14+AX14+BA14+BD14+BG14+BJ14+BM14+BP14+BS14+BV14+BY14+CB14+CE14+CH14+CK14+CN14+CQ14+CT14+CW14+CZ14</f>
        <v>#N/A</v>
      </c>
      <c r="I14" s="20">
        <f t="shared" si="0"/>
        <v>0</v>
      </c>
      <c r="J14" s="20">
        <f>P14+S14+V14+Y14+AB14+AE14+AH14+AK14+AN14+AQ14+AT14+AW14+AZ14+BC14+BF14+BI14+BL14+BO14+BR14+BU14+BX14+CA14+CD14+CG14+CJ14+CM14+CP14+CS14+CV14+CY14+DB14</f>
        <v>0</v>
      </c>
      <c r="K14" s="20" t="e">
        <f t="shared" si="5"/>
        <v>#N/A</v>
      </c>
      <c r="L14" s="20" t="e">
        <f>(K14/$D$3)*$D$2</f>
        <v>#N/A</v>
      </c>
      <c r="M14" s="33" t="e">
        <f>L14/G14</f>
        <v>#N/A</v>
      </c>
      <c r="N14" s="71" t="e">
        <f>VLOOKUP(D14:D23,свод!A10:B11,2,0)</f>
        <v>#N/A</v>
      </c>
      <c r="O14" s="31"/>
      <c r="P14" s="23"/>
      <c r="Q14" s="22"/>
      <c r="R14" s="31"/>
      <c r="S14" s="23"/>
      <c r="T14" s="25"/>
      <c r="U14" s="32"/>
      <c r="V14" s="26"/>
      <c r="W14" s="25">
        <v>4</v>
      </c>
      <c r="X14" s="32">
        <v>0</v>
      </c>
      <c r="Y14" s="26">
        <v>0</v>
      </c>
    </row>
    <row r="15" spans="1:25">
      <c r="A15" s="34" t="s">
        <v>22</v>
      </c>
      <c r="B15" s="18" t="s">
        <v>23</v>
      </c>
      <c r="C15" s="29" t="s">
        <v>28</v>
      </c>
      <c r="D15" s="50" t="s">
        <v>30</v>
      </c>
      <c r="E15" s="35">
        <v>0</v>
      </c>
      <c r="F15" s="20">
        <v>0</v>
      </c>
      <c r="G15" s="20">
        <f>E15+F15</f>
        <v>0</v>
      </c>
      <c r="H15" s="35" t="e">
        <f>N15+Q15+T15+W15+Z15+AC15+AF15+AI15+AL15+AO15+AR15+AU15+AX15+BA15+BD15+BG15+BJ15+BM15+BP15+BS15+BV15+BY15+CB15+CE15+CH15+CK15+CN15+CQ15+CT15+CW15+CZ15</f>
        <v>#N/A</v>
      </c>
      <c r="I15" s="35">
        <f t="shared" si="0"/>
        <v>0</v>
      </c>
      <c r="J15" s="35">
        <f>P15+S15+V15+Y15+AB15+AE15+AH15+AK15+AN15+AQ15+AT15+AW15+AZ15+BC15+BF15+BI15+BL15+BO15+BR15+BU15+BX15+CA15+CD15+CG15+CJ15+CM15+CP15+CS15+CV15+CY15+DB15</f>
        <v>0</v>
      </c>
      <c r="K15" s="35" t="e">
        <f t="shared" si="5"/>
        <v>#N/A</v>
      </c>
      <c r="L15" s="20" t="e">
        <f>(K15/$D$3)*$D$2</f>
        <v>#N/A</v>
      </c>
      <c r="M15" s="33" t="e">
        <f>L15/G15</f>
        <v>#N/A</v>
      </c>
      <c r="N15" s="71" t="e">
        <f>VLOOKUP(D15:D24,свод!A11:B12,2,0)</f>
        <v>#N/A</v>
      </c>
      <c r="O15" s="23"/>
      <c r="P15" s="24"/>
      <c r="Q15" s="22"/>
      <c r="R15" s="23"/>
      <c r="S15" s="24"/>
      <c r="T15" s="25"/>
      <c r="U15" s="26"/>
      <c r="V15" s="27"/>
      <c r="W15" s="25">
        <v>0</v>
      </c>
      <c r="X15" s="26">
        <v>0</v>
      </c>
      <c r="Y15" s="27">
        <v>0</v>
      </c>
    </row>
    <row r="16" spans="1:25" ht="15.75" thickBot="1">
      <c r="A16" s="36" t="s">
        <v>22</v>
      </c>
      <c r="B16" s="37" t="s">
        <v>23</v>
      </c>
      <c r="C16" s="38" t="s">
        <v>29</v>
      </c>
      <c r="D16" s="51"/>
      <c r="E16" s="39">
        <f>SUM(E12:E15)</f>
        <v>0</v>
      </c>
      <c r="F16" s="39">
        <f>SUM(F12:F15)</f>
        <v>0</v>
      </c>
      <c r="G16" s="39">
        <f>E16+F16</f>
        <v>0</v>
      </c>
      <c r="H16" s="39" t="e">
        <f>N16+Q16+T16+W16+Z16+AC16+AF16+AI16+AL16+AO16+AR16+AU16+AX16+BA16+BD16+BG16+BJ16+BM16+BP16+BS16+BV16+BY16+CB16+CE16+CH16+CK16+CN16+CQ16+CT16+CW16+CZ16</f>
        <v>#N/A</v>
      </c>
      <c r="I16" s="39">
        <f t="shared" si="0"/>
        <v>1</v>
      </c>
      <c r="J16" s="39">
        <f>P16+S16+V16+Y16+AB16+AE16+AH16+AK16+AN16+AQ16+AT16+AW16+AZ16+BC16+BF16+BI16+BL16+BO16+BR16+BU16+BX16+CA16+CD16+CG16+CJ16+CM16+CP16+CS16+CV16+CY16+DB16</f>
        <v>1.575</v>
      </c>
      <c r="K16" s="39" t="e">
        <f t="shared" si="5"/>
        <v>#N/A</v>
      </c>
      <c r="L16" s="39" t="e">
        <f>(K16/$D$3)*$D$2</f>
        <v>#N/A</v>
      </c>
      <c r="M16" s="40" t="e">
        <f>L16/G16</f>
        <v>#N/A</v>
      </c>
      <c r="N16" s="71" t="e">
        <f>VLOOKUP(D16:D25,свод!A12:B13,2,0)</f>
        <v>#N/A</v>
      </c>
      <c r="O16" s="42">
        <f t="shared" ref="O16:V16" si="7">SUM(O12:O15)</f>
        <v>0</v>
      </c>
      <c r="P16" s="43">
        <f t="shared" si="7"/>
        <v>0</v>
      </c>
      <c r="Q16" s="41">
        <f t="shared" si="7"/>
        <v>0</v>
      </c>
      <c r="R16" s="42">
        <f t="shared" si="7"/>
        <v>0</v>
      </c>
      <c r="S16" s="43">
        <f t="shared" si="7"/>
        <v>0</v>
      </c>
      <c r="T16" s="44">
        <f t="shared" si="7"/>
        <v>0</v>
      </c>
      <c r="U16" s="45">
        <f t="shared" si="7"/>
        <v>0</v>
      </c>
      <c r="V16" s="46">
        <f t="shared" si="7"/>
        <v>0</v>
      </c>
      <c r="W16" s="44">
        <f>SUM(W12:W15)</f>
        <v>6.35</v>
      </c>
      <c r="X16" s="45">
        <f>SUM(X12:X15)</f>
        <v>1</v>
      </c>
      <c r="Y16" s="46">
        <f>SUM(Y12:Y15)</f>
        <v>1.575</v>
      </c>
    </row>
    <row r="17" spans="13:13">
      <c r="M17" s="48"/>
    </row>
  </sheetData>
  <mergeCells count="13">
    <mergeCell ref="A5:A6"/>
    <mergeCell ref="B5:B6"/>
    <mergeCell ref="C5:C6"/>
    <mergeCell ref="Q5:S5"/>
    <mergeCell ref="T5:V5"/>
    <mergeCell ref="W5:Y5"/>
    <mergeCell ref="B1:C1"/>
    <mergeCell ref="B2:C2"/>
    <mergeCell ref="B3:C3"/>
    <mergeCell ref="B4:C4"/>
    <mergeCell ref="D5:D6"/>
    <mergeCell ref="E5:M5"/>
    <mergeCell ref="N5:P5"/>
  </mergeCells>
  <conditionalFormatting sqref="K7:K16">
    <cfRule type="cellIs" dxfId="1" priority="2" stopIfTrue="1" operator="lessThanOrEqual">
      <formula>$B$4</formula>
    </cfRule>
  </conditionalFormatting>
  <conditionalFormatting sqref="E7:G10 E12:G15 G11 G16 H7:M16">
    <cfRule type="cellIs" dxfId="0" priority="1" stopIfTrue="1" operator="lessThanOrEqual">
      <formula>$B$4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4"/>
  <sheetViews>
    <sheetView workbookViewId="0">
      <selection activeCell="A4" sqref="A4"/>
    </sheetView>
  </sheetViews>
  <sheetFormatPr defaultRowHeight="15"/>
  <cols>
    <col min="1" max="1" width="34.28515625" customWidth="1"/>
    <col min="2" max="2" width="12.42578125" customWidth="1"/>
  </cols>
  <sheetData>
    <row r="2" spans="1:5">
      <c r="B2" t="s">
        <v>24</v>
      </c>
      <c r="C2" t="s">
        <v>26</v>
      </c>
      <c r="D2" t="s">
        <v>27</v>
      </c>
      <c r="E2" t="s">
        <v>28</v>
      </c>
    </row>
    <row r="3" spans="1:5">
      <c r="A3" t="s">
        <v>25</v>
      </c>
      <c r="B3">
        <v>12</v>
      </c>
      <c r="C3">
        <v>14</v>
      </c>
      <c r="D3">
        <v>1</v>
      </c>
      <c r="E3">
        <v>3</v>
      </c>
    </row>
    <row r="4" spans="1:5">
      <c r="A4" t="s">
        <v>30</v>
      </c>
      <c r="B4">
        <v>14</v>
      </c>
      <c r="C4">
        <v>15</v>
      </c>
      <c r="D4">
        <v>2</v>
      </c>
      <c r="E4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свод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анна</cp:lastModifiedBy>
  <dcterms:created xsi:type="dcterms:W3CDTF">2014-11-24T09:10:11Z</dcterms:created>
  <dcterms:modified xsi:type="dcterms:W3CDTF">2014-11-24T10:08:52Z</dcterms:modified>
</cp:coreProperties>
</file>