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activeTab="0"/>
  </bookViews>
  <sheets>
    <sheet name="Лист1" sheetId="1" r:id="rId1"/>
    <sheet name="Пр" sheetId="2" r:id="rId2"/>
  </sheets>
  <definedNames>
    <definedName name="_xlnm.Print_Titles" localSheetId="0">'Лист1'!$1:$1</definedName>
  </definedNames>
  <calcPr fullCalcOnLoad="1"/>
</workbook>
</file>

<file path=xl/sharedStrings.xml><?xml version="1.0" encoding="utf-8"?>
<sst xmlns="http://schemas.openxmlformats.org/spreadsheetml/2006/main" count="60" uniqueCount="51">
  <si>
    <t>Наименование изделия</t>
  </si>
  <si>
    <t>Длина пакета</t>
  </si>
  <si>
    <t>Пакет</t>
  </si>
  <si>
    <t>Цена за м.п.</t>
  </si>
  <si>
    <t>Зак 111 (пен. 1,0 кг)</t>
  </si>
  <si>
    <t>Зак 111 (пен. 3,0 кг)</t>
  </si>
  <si>
    <t>Зак 113 (пен. 1,0 кг)</t>
  </si>
  <si>
    <t>Зак 305 (пен. 1,0 кг)</t>
  </si>
  <si>
    <t>50 (111, 112, 113, 114, 119, 100, 305, 148)</t>
  </si>
  <si>
    <t>67 (185, 162, 160, 167, 115, 171, 177, 199, 129)</t>
  </si>
  <si>
    <t>85 (175)</t>
  </si>
  <si>
    <t>110 (144, 155)</t>
  </si>
  <si>
    <t>125 (444)</t>
  </si>
  <si>
    <t>Зак 144 (пен. 1,0 кг)</t>
  </si>
  <si>
    <t>Зак 175 (пен. 1,0 кг)</t>
  </si>
  <si>
    <t>Зак 148 (пен. 1,0 кг)без скр</t>
  </si>
  <si>
    <t>Зак 112 (пен. 1,5 кг)без скр</t>
  </si>
  <si>
    <t>Зак 129 (пен. 1,0 кг)</t>
  </si>
  <si>
    <t>Зак 111 (пен. 1,0 кг)прт</t>
  </si>
  <si>
    <t>1,2 кг</t>
  </si>
  <si>
    <t>2,0 кг</t>
  </si>
  <si>
    <t>Зак 177 (пен. 1,0 кг)без прт</t>
  </si>
  <si>
    <t>Зак 100 (пен. 1,0 кг)скр</t>
  </si>
  <si>
    <t>И т.д.</t>
  </si>
  <si>
    <t>Если в столбце A и в ячейках от G2 до G6 есть совпадения чисел (111 или 112 или 113 ит.д), то здесь нужно значение из соответствующей строки от H2 до H6, еще умноженное на значение ячейки слева и прибавить 0,2
Должно получиться:
1,15х4,17 + 0,2=4,9955</t>
  </si>
  <si>
    <t>Зак 111 (пен.)скр</t>
  </si>
  <si>
    <t>Зак 111 (пен.)</t>
  </si>
  <si>
    <t>Зак 112 (пен.)без скр</t>
  </si>
  <si>
    <t>Зак 113 (пен.)</t>
  </si>
  <si>
    <t>Зак 148 (пен.)без скр</t>
  </si>
  <si>
    <t>Зак 185 (пен.)</t>
  </si>
  <si>
    <t>На листе Пр нужно найти значение в таблице на пересечении строк и столбец содержащие 185 и 2,0
Результат:
5,70</t>
  </si>
  <si>
    <t>5,7х4,89+0,2=28,073</t>
  </si>
  <si>
    <t>На листе Пр нужно найти значение в таблице на пересечении строк и столбец содержащие 111 и 1,0 (см. ячейку слева).
Результат:
1,15</t>
  </si>
  <si>
    <t>2,5 кг</t>
  </si>
  <si>
    <t>1,0 кг</t>
  </si>
  <si>
    <t>1,5 кг</t>
  </si>
  <si>
    <t>4,0 кг</t>
  </si>
  <si>
    <t>5,0 кг</t>
  </si>
  <si>
    <t>Зак 305 (пен.)</t>
  </si>
  <si>
    <t>Зак 144 (пен.)</t>
  </si>
  <si>
    <t>Зак 175 (пен.)</t>
  </si>
  <si>
    <t>Зак 129 (пен.)</t>
  </si>
  <si>
    <t>Зак 111 (пен.)прт</t>
  </si>
  <si>
    <t>Зак 444 (пен. 1,0 кг)скр</t>
  </si>
  <si>
    <t>Зак 111 (пен. 1,0 кг)без скр</t>
  </si>
  <si>
    <t>Зак 112 (пен. 1,0 кг)без прт</t>
  </si>
  <si>
    <t>Зак 112 (пен.)без прт</t>
  </si>
  <si>
    <t>Зак 111 (пен.)без скр</t>
  </si>
  <si>
    <t>Зак 444 (пен.)скр</t>
  </si>
  <si>
    <t>Зак 185 (пен. 2,0 кг)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</si>
</sst>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0.0%"/>
    <numFmt numFmtId="166" formatCode="0.0000"/>
    <numFmt numFmtId="167" formatCode="0.00&quot; руб.&quot;"/>
    <numFmt numFmtId="168" formatCode="_-* #,##0_р_._-;\-* #,##0_р_._-;_-* &quot;-&quot;??_р_._-;_-@_-"/>
    <numFmt numFmtId="169" formatCode="_-* #,##0.00_р_._-;\-* #,##0.00_р_._-;_-* &quot;-&quot;????_р_._-;_-@_-"/>
    <numFmt numFmtId="170" formatCode="[$-FC19]d\ mmmm\ yyyy\ &quot;г.&quot;"/>
    <numFmt numFmtId="171" formatCode="0.000"/>
    <numFmt numFmtId="172" formatCode="0.00000"/>
    <numFmt numFmtId="173" formatCode="0.0"/>
    <numFmt numFmtId="174" formatCode="0.000000"/>
  </numFmts>
  <fonts count="48">
    <font>
      <sz val="11"/>
      <color theme="1"/>
      <name val="Calibri"/>
      <family val="2"/>
    </font>
    <font>
      <sz val="11"/>
      <color indexed="8"/>
      <name val="Calibri"/>
      <family val="2"/>
    </font>
    <font>
      <b/>
      <sz val="10"/>
      <name val="Arial Cyr"/>
      <family val="0"/>
    </font>
    <font>
      <b/>
      <sz val="16"/>
      <name val="Arial Cyr"/>
      <family val="2"/>
    </font>
    <font>
      <b/>
      <sz val="11"/>
      <color indexed="8"/>
      <name val="Calibri"/>
      <family val="2"/>
    </font>
    <font>
      <sz val="11"/>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2"/>
      <color indexed="8"/>
      <name val="Times New Roman"/>
      <family val="1"/>
    </font>
    <font>
      <b/>
      <sz val="12"/>
      <color indexed="8"/>
      <name val="Times New Roman"/>
      <family val="1"/>
    </font>
    <font>
      <b/>
      <sz val="12"/>
      <color indexed="8"/>
      <name val="Arial"/>
      <family val="2"/>
    </font>
    <font>
      <sz val="10"/>
      <color indexed="8"/>
      <name val="Arial"/>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2"/>
      <color theme="1"/>
      <name val="Times New Roman"/>
      <family val="1"/>
    </font>
    <font>
      <b/>
      <sz val="12"/>
      <color theme="1"/>
      <name val="Times New Roman"/>
      <family val="1"/>
    </font>
    <font>
      <b/>
      <sz val="12"/>
      <color theme="1"/>
      <name val="Arial"/>
      <family val="2"/>
    </font>
    <font>
      <sz val="10"/>
      <color theme="1"/>
      <name val="Arial"/>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bottom/>
    </border>
    <border>
      <left style="thin"/>
      <right style="thin"/>
      <top/>
      <bottom style="thin"/>
    </border>
    <border>
      <left style="medium"/>
      <right style="thin"/>
      <top style="medium"/>
      <bottom/>
    </border>
    <border>
      <left style="thin"/>
      <right style="thin"/>
      <top style="medium"/>
      <bottom/>
    </border>
    <border>
      <left style="medium"/>
      <right style="thin"/>
      <top/>
      <bottom style="thin"/>
    </border>
    <border>
      <left style="medium"/>
      <right/>
      <top/>
      <bottom/>
    </border>
    <border>
      <left style="medium"/>
      <right style="medium"/>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color indexed="6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0">
    <xf numFmtId="0" fontId="0" fillId="0" borderId="0" xfId="0" applyFont="1" applyAlignment="1">
      <alignment/>
    </xf>
    <xf numFmtId="0" fontId="4" fillId="0" borderId="0" xfId="0" applyFont="1" applyAlignment="1">
      <alignment/>
    </xf>
    <xf numFmtId="2" fontId="3" fillId="0" borderId="10" xfId="0" applyNumberFormat="1" applyFont="1" applyBorder="1" applyAlignment="1">
      <alignment horizontal="center" vertical="center" wrapText="1"/>
    </xf>
    <xf numFmtId="10" fontId="4"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xf>
    <xf numFmtId="165" fontId="0" fillId="0" borderId="0" xfId="0" applyNumberFormat="1" applyFill="1" applyBorder="1" applyAlignment="1">
      <alignment/>
    </xf>
    <xf numFmtId="2" fontId="5" fillId="0" borderId="11" xfId="0" applyNumberFormat="1" applyFont="1" applyBorder="1" applyAlignment="1">
      <alignment horizontal="center" vertical="center"/>
    </xf>
    <xf numFmtId="0" fontId="0" fillId="0" borderId="0" xfId="0" applyAlignment="1">
      <alignment vertical="center"/>
    </xf>
    <xf numFmtId="165" fontId="2" fillId="0" borderId="0" xfId="0" applyNumberFormat="1" applyFont="1" applyFill="1" applyBorder="1" applyAlignment="1">
      <alignment horizontal="center" vertical="center" textRotation="90" wrapText="1"/>
    </xf>
    <xf numFmtId="1"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textRotation="90" wrapText="1"/>
    </xf>
    <xf numFmtId="0" fontId="2" fillId="0" borderId="14" xfId="0" applyFont="1" applyBorder="1" applyAlignment="1">
      <alignment horizontal="left" vertical="center"/>
    </xf>
    <xf numFmtId="2" fontId="2" fillId="0" borderId="0" xfId="0" applyNumberFormat="1"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2" fillId="0" borderId="0" xfId="0" applyFont="1" applyFill="1" applyBorder="1" applyAlignment="1">
      <alignment vertical="center" wrapText="1"/>
    </xf>
    <xf numFmtId="1" fontId="2" fillId="0" borderId="15" xfId="0" applyNumberFormat="1" applyFont="1" applyFill="1" applyBorder="1" applyAlignment="1">
      <alignment vertical="center"/>
    </xf>
    <xf numFmtId="0" fontId="43" fillId="0" borderId="0" xfId="0" applyFont="1" applyAlignment="1">
      <alignment horizontal="center" vertical="center"/>
    </xf>
    <xf numFmtId="0" fontId="44" fillId="33" borderId="16" xfId="0" applyFont="1" applyFill="1" applyBorder="1" applyAlignment="1">
      <alignment vertical="center" wrapText="1"/>
    </xf>
    <xf numFmtId="0" fontId="45" fillId="0" borderId="17" xfId="0" applyFont="1" applyBorder="1" applyAlignment="1">
      <alignment vertical="center"/>
    </xf>
    <xf numFmtId="0" fontId="46" fillId="0" borderId="16" xfId="0" applyFont="1" applyBorder="1" applyAlignment="1">
      <alignment vertical="center"/>
    </xf>
    <xf numFmtId="0" fontId="46" fillId="0" borderId="0" xfId="0" applyFont="1" applyAlignment="1">
      <alignment vertical="center"/>
    </xf>
    <xf numFmtId="0" fontId="45" fillId="0" borderId="0" xfId="0" applyFont="1" applyAlignment="1">
      <alignment vertical="center"/>
    </xf>
    <xf numFmtId="0" fontId="47" fillId="0" borderId="0" xfId="0" applyFont="1" applyAlignment="1">
      <alignment horizontal="center" vertical="center"/>
    </xf>
    <xf numFmtId="0" fontId="46" fillId="0" borderId="17" xfId="0" applyFont="1" applyBorder="1" applyAlignment="1">
      <alignment horizontal="center" vertical="center"/>
    </xf>
    <xf numFmtId="0" fontId="46" fillId="0" borderId="0" xfId="0" applyFont="1" applyAlignment="1">
      <alignment horizontal="right" vertical="center"/>
    </xf>
    <xf numFmtId="2" fontId="4" fillId="0" borderId="0" xfId="0" applyNumberFormat="1" applyFont="1" applyFill="1" applyBorder="1" applyAlignment="1">
      <alignment horizontal="center" vertical="center"/>
    </xf>
    <xf numFmtId="2" fontId="5" fillId="0" borderId="0" xfId="0" applyNumberFormat="1" applyFont="1" applyBorder="1" applyAlignment="1">
      <alignment horizontal="center" vertical="center"/>
    </xf>
    <xf numFmtId="2" fontId="0" fillId="0" borderId="0" xfId="0" applyNumberFormat="1" applyBorder="1" applyAlignment="1">
      <alignment horizontal="center" vertical="center"/>
    </xf>
    <xf numFmtId="2" fontId="5" fillId="0" borderId="0" xfId="0" applyNumberFormat="1" applyFont="1" applyBorder="1" applyAlignment="1">
      <alignment horizontal="center" vertical="center" wrapText="1"/>
    </xf>
    <xf numFmtId="0" fontId="34" fillId="0" borderId="18" xfId="0" applyFont="1" applyFill="1" applyBorder="1" applyAlignment="1">
      <alignment horizontal="center" vertical="center" textRotation="90" wrapText="1"/>
    </xf>
    <xf numFmtId="0" fontId="34" fillId="0" borderId="19" xfId="0" applyFont="1" applyFill="1" applyBorder="1" applyAlignment="1">
      <alignment horizontal="center" vertical="center" textRotation="90" wrapText="1"/>
    </xf>
    <xf numFmtId="0" fontId="34" fillId="0" borderId="20"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1" fontId="2" fillId="0" borderId="24"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2" fontId="2" fillId="0" borderId="25" xfId="0" applyNumberFormat="1" applyFont="1" applyBorder="1" applyAlignment="1">
      <alignment horizontal="center" vertical="center" textRotation="90" wrapText="1"/>
    </xf>
    <xf numFmtId="165" fontId="2" fillId="0" borderId="25" xfId="0" applyNumberFormat="1" applyFont="1" applyFill="1" applyBorder="1" applyAlignment="1">
      <alignment horizontal="center" vertical="center" textRotation="90" wrapText="1"/>
    </xf>
    <xf numFmtId="2" fontId="46" fillId="0" borderId="17"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SheetLayoutView="90" zoomScalePageLayoutView="70" workbookViewId="0" topLeftCell="A1">
      <selection activeCell="C8" sqref="C8"/>
    </sheetView>
  </sheetViews>
  <sheetFormatPr defaultColWidth="9.140625" defaultRowHeight="15"/>
  <cols>
    <col min="1" max="1" width="41.57421875" style="1" bestFit="1" customWidth="1"/>
    <col min="2" max="2" width="11.7109375" style="0" bestFit="1" customWidth="1"/>
    <col min="3" max="3" width="39.7109375" style="0" customWidth="1"/>
    <col min="4" max="4" width="34.28125" style="0" bestFit="1" customWidth="1"/>
    <col min="5" max="6" width="18.57421875" style="5" customWidth="1"/>
    <col min="7" max="7" width="43.8515625" style="7" bestFit="1" customWidth="1"/>
    <col min="8" max="8" width="7.140625" style="7" customWidth="1"/>
  </cols>
  <sheetData>
    <row r="1" spans="1:8" ht="165.75" customHeight="1" thickBot="1">
      <c r="A1" s="9" t="s">
        <v>0</v>
      </c>
      <c r="B1" s="10"/>
      <c r="C1" s="37" t="s">
        <v>1</v>
      </c>
      <c r="D1" s="38" t="s">
        <v>2</v>
      </c>
      <c r="E1" s="8"/>
      <c r="F1" s="8"/>
      <c r="G1" s="29" t="s">
        <v>2</v>
      </c>
      <c r="H1" s="30" t="s">
        <v>3</v>
      </c>
    </row>
    <row r="2" spans="1:8" ht="17.25" customHeight="1">
      <c r="A2" s="35"/>
      <c r="B2" s="2"/>
      <c r="C2" s="13"/>
      <c r="D2" s="13"/>
      <c r="E2" s="4"/>
      <c r="F2" s="4"/>
      <c r="G2" s="31" t="s">
        <v>8</v>
      </c>
      <c r="H2" s="32">
        <v>4.17</v>
      </c>
    </row>
    <row r="3" spans="1:8" ht="17.25" customHeight="1">
      <c r="A3" s="36"/>
      <c r="B3" s="13"/>
      <c r="C3" s="13"/>
      <c r="D3" s="13"/>
      <c r="E3" s="4"/>
      <c r="F3" s="4"/>
      <c r="G3" s="31" t="s">
        <v>9</v>
      </c>
      <c r="H3" s="32">
        <v>2.49</v>
      </c>
    </row>
    <row r="4" spans="1:8" ht="17.25" customHeight="1">
      <c r="A4" s="36"/>
      <c r="B4" s="13"/>
      <c r="C4" s="13"/>
      <c r="D4" s="13"/>
      <c r="E4" s="4"/>
      <c r="F4" s="4"/>
      <c r="G4" s="31" t="s">
        <v>10</v>
      </c>
      <c r="H4" s="32">
        <v>4.89</v>
      </c>
    </row>
    <row r="5" spans="1:8" ht="18.75" customHeight="1">
      <c r="A5" s="36"/>
      <c r="B5" s="14"/>
      <c r="C5" s="14"/>
      <c r="D5" s="14"/>
      <c r="E5" s="4"/>
      <c r="F5" s="4"/>
      <c r="G5" s="31" t="s">
        <v>11</v>
      </c>
      <c r="H5" s="32">
        <v>8.65</v>
      </c>
    </row>
    <row r="6" spans="1:8" ht="15.75" customHeight="1" thickBot="1">
      <c r="A6" s="15"/>
      <c r="B6" s="12"/>
      <c r="C6" s="12"/>
      <c r="D6" s="12"/>
      <c r="E6" s="4"/>
      <c r="F6" s="4"/>
      <c r="G6" s="33" t="s">
        <v>12</v>
      </c>
      <c r="H6" s="34">
        <v>9.99</v>
      </c>
    </row>
    <row r="7" spans="1:6" ht="17.25" customHeight="1">
      <c r="A7" s="15"/>
      <c r="B7" s="12"/>
      <c r="C7" s="12"/>
      <c r="D7" s="12"/>
      <c r="E7" s="4"/>
      <c r="F7" s="4"/>
    </row>
    <row r="8" spans="1:9" ht="285">
      <c r="A8" s="11" t="s">
        <v>4</v>
      </c>
      <c r="B8" s="6">
        <f>INDEX(Пр!$D$4:$J$22,MATCH(CONCATENATE(LEFT(A8,FIND(".",A8)),RIGHT(A8,1+LEN(A8)-FIND(")",A8))),Пр!$C$4:$C$22,0),MATCH(MID(A8,FIND(",",A8)-1,6),Пр!$D$3:$J$3,0))</f>
        <v>1.15</v>
      </c>
      <c r="C8" s="26"/>
      <c r="D8" s="28" t="s">
        <v>33</v>
      </c>
      <c r="E8" s="28" t="s">
        <v>24</v>
      </c>
      <c r="F8" s="25"/>
      <c r="G8" s="25"/>
      <c r="I8" s="7"/>
    </row>
    <row r="9" spans="1:9" ht="90">
      <c r="A9" s="11" t="s">
        <v>50</v>
      </c>
      <c r="B9" s="6">
        <f>INDEX(Пр!$D$4:$J$22,MATCH(CONCATENATE(LEFT(A9,FIND(".",A9)),RIGHT(A9,1+LEN(A9)-FIND(")",A9))),Пр!$C$4:$C$22,0),MATCH(MID(A9,FIND(",",A9)-1,6),Пр!$D$3:$J$3,0))</f>
        <v>5.69624750374862</v>
      </c>
      <c r="C9" s="26"/>
      <c r="D9" s="28" t="s">
        <v>31</v>
      </c>
      <c r="E9" s="26" t="s">
        <v>32</v>
      </c>
      <c r="F9" s="3"/>
      <c r="G9" s="3"/>
      <c r="I9" s="7"/>
    </row>
    <row r="10" spans="1:9" ht="16.5" customHeight="1">
      <c r="A10" s="11" t="s">
        <v>5</v>
      </c>
      <c r="B10" s="6" t="e">
        <f>INDEX(Пр!$D$4:$J$22,MATCH(CONCATENATE(LEFT(A10,FIND(".",A10)),RIGHT(A10,1+LEN(A10)-FIND(")",A10))),Пр!$C$4:$C$22,0),MATCH(MID(A10,FIND(",",A10)-1,6),Пр!$D$3:$J$3,0))</f>
        <v>#N/A</v>
      </c>
      <c r="C10" s="26"/>
      <c r="D10" s="26" t="s">
        <v>23</v>
      </c>
      <c r="E10" s="26"/>
      <c r="F10" s="3"/>
      <c r="G10" s="3"/>
      <c r="I10" s="7"/>
    </row>
    <row r="11" spans="1:6" ht="15.75" customHeight="1">
      <c r="A11" s="11" t="s">
        <v>46</v>
      </c>
      <c r="B11" s="6">
        <f>INDEX(Пр!$D$4:$J$22,MATCH(CONCATENATE(LEFT(A11,FIND(".",A11)),RIGHT(A11,1+LEN(A11)-FIND(")",A11))),Пр!$C$4:$C$22,0),MATCH(MID(A11,FIND(",",A11)-1,6),Пр!$D$3:$J$3,0))</f>
        <v>1.5700000000000003</v>
      </c>
      <c r="C11" s="26"/>
      <c r="D11" s="27"/>
      <c r="E11" s="3"/>
      <c r="F11" s="3"/>
    </row>
    <row r="12" spans="1:6" ht="15.75" customHeight="1">
      <c r="A12" s="11" t="s">
        <v>16</v>
      </c>
      <c r="B12" s="6">
        <f>INDEX(Пр!$D$4:$J$22,MATCH(CONCATENATE(LEFT(A12,FIND(".",A12)),RIGHT(A12,1+LEN(A12)-FIND(")",A12))),Пр!$C$4:$C$22,0),MATCH(MID(A12,FIND(",",A12)-1,6),Пр!$D$3:$J$3,0))</f>
        <v>2.71</v>
      </c>
      <c r="C12" s="26"/>
      <c r="D12" s="27"/>
      <c r="E12" s="3"/>
      <c r="F12" s="3"/>
    </row>
    <row r="13" spans="1:6" ht="15">
      <c r="A13" s="11" t="s">
        <v>4</v>
      </c>
      <c r="B13" s="6">
        <f>INDEX(Пр!$D$4:$J$22,MATCH(CONCATENATE(LEFT(A13,FIND(".",A13)),RIGHT(A13,1+LEN(A13)-FIND(")",A13))),Пр!$C$4:$C$22,0),MATCH(MID(A13,FIND(",",A13)-1,6),Пр!$D$3:$J$3,0))</f>
        <v>1.15</v>
      </c>
      <c r="C13" s="26"/>
      <c r="D13" s="27"/>
      <c r="E13" s="3"/>
      <c r="F13" s="3"/>
    </row>
    <row r="14" spans="1:6" ht="15">
      <c r="A14" s="11" t="s">
        <v>22</v>
      </c>
      <c r="B14" s="6" t="e">
        <f>INDEX(Пр!$D$4:$J$22,MATCH(CONCATENATE(LEFT(A14,FIND(".",A14)),RIGHT(A14,1+LEN(A14)-FIND(")",A14))),Пр!$C$4:$C$22,0),MATCH(MID(A14,FIND(",",A14)-1,6),Пр!$D$3:$J$3,0))</f>
        <v>#N/A</v>
      </c>
      <c r="C14" s="26"/>
      <c r="D14" s="27"/>
      <c r="E14" s="3"/>
      <c r="F14" s="3"/>
    </row>
    <row r="15" spans="1:6" ht="15">
      <c r="A15" s="11" t="s">
        <v>6</v>
      </c>
      <c r="B15" s="6">
        <f>INDEX(Пр!$D$4:$J$22,MATCH(CONCATENATE(LEFT(A15,FIND(".",A15)),RIGHT(A15,1+LEN(A15)-FIND(")",A15))),Пр!$C$4:$C$22,0),MATCH(MID(A15,FIND(",",A15)-1,6),Пр!$D$3:$J$3,0))</f>
        <v>2.130000000000001</v>
      </c>
      <c r="C15" s="26"/>
      <c r="D15" s="27"/>
      <c r="E15" s="3"/>
      <c r="F15" s="3"/>
    </row>
    <row r="16" spans="1:6" ht="15">
      <c r="A16" s="11" t="s">
        <v>7</v>
      </c>
      <c r="B16" s="6">
        <f>INDEX(Пр!$D$4:$J$22,MATCH(CONCATENATE(LEFT(A16,FIND(".",A16)),RIGHT(A16,1+LEN(A16)-FIND(")",A16))),Пр!$C$4:$C$22,0),MATCH(MID(A16,FIND(",",A16)-1,6),Пр!$D$3:$J$3,0))</f>
        <v>2.270000000000001</v>
      </c>
      <c r="C16" s="26"/>
      <c r="D16" s="27"/>
      <c r="E16" s="3"/>
      <c r="F16" s="3"/>
    </row>
    <row r="17" spans="1:6" ht="15">
      <c r="A17" s="11" t="s">
        <v>45</v>
      </c>
      <c r="B17" s="6">
        <f>INDEX(Пр!$D$4:$J$22,MATCH(CONCATENATE(LEFT(A17,FIND(".",A17)),RIGHT(A17,1+LEN(A17)-FIND(")",A17))),Пр!$C$4:$C$22,0),MATCH(MID(A17,FIND(",",A17)-1,6),Пр!$D$3:$J$3,0))</f>
        <v>2.410000000000001</v>
      </c>
      <c r="C17" s="26"/>
      <c r="D17" s="27"/>
      <c r="E17" s="3"/>
      <c r="F17" s="3"/>
    </row>
    <row r="18" spans="1:6" ht="15">
      <c r="A18" s="11" t="s">
        <v>6</v>
      </c>
      <c r="B18" s="6">
        <f>INDEX(Пр!$D$4:$J$22,MATCH(CONCATENATE(LEFT(A18,FIND(".",A18)),RIGHT(A18,1+LEN(A18)-FIND(")",A18))),Пр!$C$4:$C$22,0),MATCH(MID(A18,FIND(",",A18)-1,6),Пр!$D$3:$J$3,0))</f>
        <v>2.130000000000001</v>
      </c>
      <c r="C18" s="26"/>
      <c r="D18" s="27"/>
      <c r="E18" s="3"/>
      <c r="F18" s="3"/>
    </row>
    <row r="19" spans="1:6" ht="15">
      <c r="A19" s="11" t="s">
        <v>15</v>
      </c>
      <c r="B19" s="6">
        <f>INDEX(Пр!$D$4:$J$22,MATCH(CONCATENATE(LEFT(A19,FIND(".",A19)),RIGHT(A19,1+LEN(A19)-FIND(")",A19))),Пр!$C$4:$C$22,0),MATCH(MID(A19,FIND(",",A19)-1,6),Пр!$D$3:$J$3,0))</f>
        <v>2.6900000000000013</v>
      </c>
      <c r="C19" s="26"/>
      <c r="D19" s="27"/>
      <c r="E19" s="3"/>
      <c r="F19" s="3"/>
    </row>
    <row r="20" spans="1:6" ht="15">
      <c r="A20" s="11" t="s">
        <v>13</v>
      </c>
      <c r="B20" s="6">
        <f>INDEX(Пр!$D$4:$J$22,MATCH(CONCATENATE(LEFT(A20,FIND(".",A20)),RIGHT(A20,1+LEN(A20)-FIND(")",A20))),Пр!$C$4:$C$22,0),MATCH(MID(A20,FIND(",",A20)-1,6),Пр!$D$3:$J$3,0))</f>
        <v>2.8300000000000014</v>
      </c>
      <c r="C20" s="26"/>
      <c r="D20" s="27"/>
      <c r="E20" s="3"/>
      <c r="F20" s="3"/>
    </row>
    <row r="21" spans="1:6" ht="15">
      <c r="A21" s="11" t="s">
        <v>44</v>
      </c>
      <c r="B21" s="6">
        <f>INDEX(Пр!$D$4:$J$22,MATCH(CONCATENATE(LEFT(A21,FIND(".",A21)),RIGHT(A21,1+LEN(A21)-FIND(")",A21))),Пр!$C$4:$C$22,0),MATCH(MID(A21,FIND(",",A21)-1,6),Пр!$D$3:$J$3,0))</f>
        <v>2.9700000000000015</v>
      </c>
      <c r="C21" s="26"/>
      <c r="D21" s="27"/>
      <c r="E21" s="3"/>
      <c r="F21" s="3"/>
    </row>
    <row r="22" spans="1:6" ht="15">
      <c r="A22" s="11" t="s">
        <v>21</v>
      </c>
      <c r="B22" s="6" t="e">
        <f>INDEX(Пр!$D$4:$J$22,MATCH(CONCATENATE(LEFT(A22,FIND(".",A22)),RIGHT(A22,1+LEN(A22)-FIND(")",A22))),Пр!$C$4:$C$22,0),MATCH(MID(A22,FIND(",",A22)-1,6),Пр!$D$3:$J$3,0))</f>
        <v>#N/A</v>
      </c>
      <c r="C22" s="26"/>
      <c r="D22" s="27"/>
      <c r="E22" s="3"/>
      <c r="F22" s="3"/>
    </row>
    <row r="23" spans="1:6" ht="15">
      <c r="A23" s="11" t="s">
        <v>14</v>
      </c>
      <c r="B23" s="6">
        <f>INDEX(Пр!$D$4:$J$22,MATCH(CONCATENATE(LEFT(A23,FIND(".",A23)),RIGHT(A23,1+LEN(A23)-FIND(")",A23))),Пр!$C$4:$C$22,0),MATCH(MID(A23,FIND(",",A23)-1,6),Пр!$D$3:$J$3,0))</f>
        <v>3.2500000000000018</v>
      </c>
      <c r="C23" s="26"/>
      <c r="D23" s="27"/>
      <c r="E23" s="3"/>
      <c r="F23" s="3"/>
    </row>
    <row r="24" spans="1:6" ht="15">
      <c r="A24" s="11" t="s">
        <v>18</v>
      </c>
      <c r="B24" s="6">
        <f>INDEX(Пр!$D$4:$J$22,MATCH(CONCATENATE(LEFT(A24,FIND(".",A24)),RIGHT(A24,1+LEN(A24)-FIND(")",A24))),Пр!$C$4:$C$22,0),MATCH(MID(A24,FIND(",",A24)-1,6),Пр!$D$3:$J$3,0))</f>
        <v>3.390000000000002</v>
      </c>
      <c r="C24" s="26"/>
      <c r="D24" s="27"/>
      <c r="E24" s="3"/>
      <c r="F24" s="3"/>
    </row>
    <row r="25" spans="1:8" ht="15">
      <c r="A25" s="11" t="s">
        <v>17</v>
      </c>
      <c r="B25" s="6">
        <f>INDEX(Пр!$D$4:$J$22,MATCH(CONCATENATE(LEFT(A25,FIND(".",A25)),RIGHT(A25,1+LEN(A25)-FIND(")",A25))),Пр!$C$4:$C$22,0),MATCH(MID(A25,FIND(",",A25)-1,6),Пр!$D$3:$J$3,0))</f>
        <v>3.530000000000002</v>
      </c>
      <c r="C25" s="26"/>
      <c r="E25"/>
      <c r="F25"/>
      <c r="G25"/>
      <c r="H25"/>
    </row>
    <row r="26" spans="1:8" ht="15">
      <c r="A26" s="11" t="s">
        <v>18</v>
      </c>
      <c r="B26" s="6">
        <f>INDEX(Пр!$D$4:$J$22,MATCH(CONCATENATE(LEFT(A26,FIND(".",A26)),RIGHT(A26,1+LEN(A26)-FIND(")",A26))),Пр!$C$4:$C$22,0),MATCH(MID(A26,FIND(",",A26)-1,6),Пр!$D$3:$J$3,0))</f>
        <v>3.390000000000002</v>
      </c>
      <c r="C26" s="26"/>
      <c r="E26"/>
      <c r="F26"/>
      <c r="G26"/>
      <c r="H26"/>
    </row>
    <row r="27" spans="1:8" ht="15">
      <c r="A27"/>
      <c r="E27"/>
      <c r="F27"/>
      <c r="G27"/>
      <c r="H27"/>
    </row>
    <row r="28" spans="1:8" ht="15">
      <c r="A28"/>
      <c r="E28"/>
      <c r="F28"/>
      <c r="G28"/>
      <c r="H28"/>
    </row>
    <row r="29" spans="1:8" ht="15">
      <c r="A29"/>
      <c r="E29"/>
      <c r="F29"/>
      <c r="G29"/>
      <c r="H29"/>
    </row>
    <row r="30" spans="1:8" ht="15">
      <c r="A30"/>
      <c r="E30"/>
      <c r="F30"/>
      <c r="G30"/>
      <c r="H30"/>
    </row>
    <row r="31" spans="1:8" ht="15">
      <c r="A31"/>
      <c r="E31"/>
      <c r="F31"/>
      <c r="G31"/>
      <c r="H31"/>
    </row>
    <row r="32" spans="1:8" ht="15">
      <c r="A32"/>
      <c r="E32"/>
      <c r="F32"/>
      <c r="G32"/>
      <c r="H32"/>
    </row>
  </sheetData>
  <sheetProtection/>
  <printOptions/>
  <pageMargins left="0.2362204724409449" right="0.2362204724409449" top="0.2755905511811024" bottom="0.2755905511811024" header="0.31496062992125984" footer="0.31496062992125984"/>
  <pageSetup fitToHeight="0" fitToWidth="1" horizontalDpi="600" verticalDpi="600" orientation="portrait" paperSize="9" scale="32" r:id="rId1"/>
</worksheet>
</file>

<file path=xl/worksheets/sheet2.xml><?xml version="1.0" encoding="utf-8"?>
<worksheet xmlns="http://schemas.openxmlformats.org/spreadsheetml/2006/main" xmlns:r="http://schemas.openxmlformats.org/officeDocument/2006/relationships">
  <dimension ref="C2:K24"/>
  <sheetViews>
    <sheetView zoomScalePageLayoutView="0" workbookViewId="0" topLeftCell="A1">
      <selection activeCell="A10" sqref="A10:IV10"/>
    </sheetView>
  </sheetViews>
  <sheetFormatPr defaultColWidth="9.140625" defaultRowHeight="15"/>
  <cols>
    <col min="3" max="3" width="105.28125" style="0" customWidth="1"/>
  </cols>
  <sheetData>
    <row r="1" ht="15.75" customHeight="1"/>
    <row r="2" ht="10.5" customHeight="1">
      <c r="C2" s="16"/>
    </row>
    <row r="3" spans="3:11" ht="16.5" thickBot="1">
      <c r="C3" s="17"/>
      <c r="D3" s="18" t="s">
        <v>35</v>
      </c>
      <c r="E3" s="18" t="s">
        <v>19</v>
      </c>
      <c r="F3" s="18" t="s">
        <v>36</v>
      </c>
      <c r="G3" s="18" t="s">
        <v>20</v>
      </c>
      <c r="H3" s="18" t="s">
        <v>34</v>
      </c>
      <c r="I3" s="18" t="s">
        <v>37</v>
      </c>
      <c r="J3" s="18" t="s">
        <v>38</v>
      </c>
      <c r="K3" s="21"/>
    </row>
    <row r="4" spans="3:11" ht="15.75" thickBot="1">
      <c r="C4" s="19" t="s">
        <v>26</v>
      </c>
      <c r="D4" s="23">
        <v>1.15</v>
      </c>
      <c r="E4" s="23">
        <v>1.15</v>
      </c>
      <c r="F4" s="23">
        <v>1.35</v>
      </c>
      <c r="G4" s="39">
        <v>1.5</v>
      </c>
      <c r="H4" s="23">
        <v>1.65</v>
      </c>
      <c r="I4" s="39">
        <v>2</v>
      </c>
      <c r="J4" s="39">
        <v>2.2</v>
      </c>
      <c r="K4" s="24"/>
    </row>
    <row r="5" spans="3:11" ht="15.75" thickBot="1">
      <c r="C5" s="19" t="s">
        <v>25</v>
      </c>
      <c r="D5" s="23">
        <f>D4+0.14</f>
        <v>1.29</v>
      </c>
      <c r="E5" s="23">
        <f>E4+0.09</f>
        <v>1.24</v>
      </c>
      <c r="F5" s="23">
        <f>F4+0.34</f>
        <v>1.6900000000000002</v>
      </c>
      <c r="G5" s="39">
        <f>G4*1.1</f>
        <v>1.6500000000000001</v>
      </c>
      <c r="H5" s="23">
        <f>H4+0.12</f>
        <v>1.77</v>
      </c>
      <c r="I5" s="39">
        <f>I4+1.15</f>
        <v>3.15</v>
      </c>
      <c r="J5" s="39">
        <f>J4+0.35</f>
        <v>2.5500000000000003</v>
      </c>
      <c r="K5" s="24"/>
    </row>
    <row r="6" spans="3:11" ht="15.75" thickBot="1">
      <c r="C6" s="19" t="s">
        <v>26</v>
      </c>
      <c r="D6" s="23">
        <f aca="true" t="shared" si="0" ref="D6:D22">D5+0.14</f>
        <v>1.4300000000000002</v>
      </c>
      <c r="E6" s="23">
        <f aca="true" t="shared" si="1" ref="E6:E22">E5+0.09</f>
        <v>1.33</v>
      </c>
      <c r="F6" s="23">
        <f aca="true" t="shared" si="2" ref="F6:F22">F5+0.34</f>
        <v>2.0300000000000002</v>
      </c>
      <c r="G6" s="39">
        <f aca="true" t="shared" si="3" ref="G6:G22">G5*1.1</f>
        <v>1.8150000000000004</v>
      </c>
      <c r="H6" s="23">
        <f aca="true" t="shared" si="4" ref="H6:H22">H5+0.12</f>
        <v>1.8900000000000001</v>
      </c>
      <c r="I6" s="39">
        <f aca="true" t="shared" si="5" ref="I6:I22">I5+1.15</f>
        <v>4.3</v>
      </c>
      <c r="J6" s="39">
        <f aca="true" t="shared" si="6" ref="J6:J22">J5+0.35</f>
        <v>2.9000000000000004</v>
      </c>
      <c r="K6" s="24"/>
    </row>
    <row r="7" spans="3:11" ht="15.75" thickBot="1">
      <c r="C7" s="19" t="s">
        <v>47</v>
      </c>
      <c r="D7" s="23">
        <f t="shared" si="0"/>
        <v>1.5700000000000003</v>
      </c>
      <c r="E7" s="23">
        <f t="shared" si="1"/>
        <v>1.4200000000000002</v>
      </c>
      <c r="F7" s="23">
        <f t="shared" si="2"/>
        <v>2.37</v>
      </c>
      <c r="G7" s="39">
        <f t="shared" si="3"/>
        <v>1.9965000000000006</v>
      </c>
      <c r="H7" s="23">
        <f t="shared" si="4"/>
        <v>2.0100000000000002</v>
      </c>
      <c r="I7" s="39">
        <f t="shared" si="5"/>
        <v>5.449999999999999</v>
      </c>
      <c r="J7" s="39">
        <f t="shared" si="6"/>
        <v>3.2500000000000004</v>
      </c>
      <c r="K7" s="24"/>
    </row>
    <row r="8" spans="3:11" ht="15.75" thickBot="1">
      <c r="C8" s="19" t="s">
        <v>27</v>
      </c>
      <c r="D8" s="23">
        <f t="shared" si="0"/>
        <v>1.7100000000000004</v>
      </c>
      <c r="E8" s="23">
        <f t="shared" si="1"/>
        <v>1.5100000000000002</v>
      </c>
      <c r="F8" s="23">
        <f t="shared" si="2"/>
        <v>2.71</v>
      </c>
      <c r="G8" s="39">
        <f t="shared" si="3"/>
        <v>2.1961500000000007</v>
      </c>
      <c r="H8" s="23">
        <f t="shared" si="4"/>
        <v>2.1300000000000003</v>
      </c>
      <c r="I8" s="39">
        <f t="shared" si="5"/>
        <v>6.6</v>
      </c>
      <c r="J8" s="39">
        <f t="shared" si="6"/>
        <v>3.6000000000000005</v>
      </c>
      <c r="K8" s="24"/>
    </row>
    <row r="9" spans="3:11" ht="15.75" thickBot="1">
      <c r="C9" s="19" t="s">
        <v>26</v>
      </c>
      <c r="D9" s="23">
        <f t="shared" si="0"/>
        <v>1.8500000000000005</v>
      </c>
      <c r="E9" s="23">
        <f t="shared" si="1"/>
        <v>1.6000000000000003</v>
      </c>
      <c r="F9" s="23">
        <f t="shared" si="2"/>
        <v>3.05</v>
      </c>
      <c r="G9" s="39">
        <f t="shared" si="3"/>
        <v>2.415765000000001</v>
      </c>
      <c r="H9" s="23">
        <f t="shared" si="4"/>
        <v>2.2500000000000004</v>
      </c>
      <c r="I9" s="39">
        <f t="shared" si="5"/>
        <v>7.75</v>
      </c>
      <c r="J9" s="39">
        <f t="shared" si="6"/>
        <v>3.9500000000000006</v>
      </c>
      <c r="K9" s="24"/>
    </row>
    <row r="10" spans="3:11" ht="15.75" thickBot="1">
      <c r="C10" s="19" t="s">
        <v>25</v>
      </c>
      <c r="D10" s="23">
        <f t="shared" si="0"/>
        <v>1.9900000000000007</v>
      </c>
      <c r="E10" s="23">
        <f t="shared" si="1"/>
        <v>1.6900000000000004</v>
      </c>
      <c r="F10" s="23">
        <f t="shared" si="2"/>
        <v>3.3899999999999997</v>
      </c>
      <c r="G10" s="39">
        <f t="shared" si="3"/>
        <v>2.657341500000001</v>
      </c>
      <c r="H10" s="23">
        <f t="shared" si="4"/>
        <v>2.3700000000000006</v>
      </c>
      <c r="I10" s="39">
        <f t="shared" si="5"/>
        <v>8.9</v>
      </c>
      <c r="J10" s="39">
        <f t="shared" si="6"/>
        <v>4.300000000000001</v>
      </c>
      <c r="K10" s="24"/>
    </row>
    <row r="11" spans="3:11" ht="15.75" thickBot="1">
      <c r="C11" s="19" t="s">
        <v>28</v>
      </c>
      <c r="D11" s="23">
        <f t="shared" si="0"/>
        <v>2.130000000000001</v>
      </c>
      <c r="E11" s="23">
        <f t="shared" si="1"/>
        <v>1.7800000000000005</v>
      </c>
      <c r="F11" s="23">
        <f t="shared" si="2"/>
        <v>3.7299999999999995</v>
      </c>
      <c r="G11" s="39">
        <f t="shared" si="3"/>
        <v>2.9230756500000017</v>
      </c>
      <c r="H11" s="23">
        <f t="shared" si="4"/>
        <v>2.4900000000000007</v>
      </c>
      <c r="I11" s="39">
        <f t="shared" si="5"/>
        <v>10.05</v>
      </c>
      <c r="J11" s="39">
        <f t="shared" si="6"/>
        <v>4.65</v>
      </c>
      <c r="K11" s="24"/>
    </row>
    <row r="12" spans="3:11" ht="15.75" thickBot="1">
      <c r="C12" s="19" t="s">
        <v>39</v>
      </c>
      <c r="D12" s="23">
        <f t="shared" si="0"/>
        <v>2.270000000000001</v>
      </c>
      <c r="E12" s="23">
        <f t="shared" si="1"/>
        <v>1.8700000000000006</v>
      </c>
      <c r="F12" s="23">
        <f t="shared" si="2"/>
        <v>4.069999999999999</v>
      </c>
      <c r="G12" s="39">
        <f t="shared" si="3"/>
        <v>3.215383215000002</v>
      </c>
      <c r="H12" s="23">
        <f t="shared" si="4"/>
        <v>2.6100000000000008</v>
      </c>
      <c r="I12" s="39">
        <f t="shared" si="5"/>
        <v>11.200000000000001</v>
      </c>
      <c r="J12" s="39">
        <f t="shared" si="6"/>
        <v>5</v>
      </c>
      <c r="K12" s="24"/>
    </row>
    <row r="13" spans="3:11" ht="15.75" thickBot="1">
      <c r="C13" s="19" t="s">
        <v>48</v>
      </c>
      <c r="D13" s="23">
        <f t="shared" si="0"/>
        <v>2.410000000000001</v>
      </c>
      <c r="E13" s="23">
        <f t="shared" si="1"/>
        <v>1.9600000000000006</v>
      </c>
      <c r="F13" s="23">
        <f t="shared" si="2"/>
        <v>4.409999999999999</v>
      </c>
      <c r="G13" s="39">
        <f t="shared" si="3"/>
        <v>3.536921536500002</v>
      </c>
      <c r="H13" s="23">
        <f t="shared" si="4"/>
        <v>2.730000000000001</v>
      </c>
      <c r="I13" s="39">
        <f t="shared" si="5"/>
        <v>12.350000000000001</v>
      </c>
      <c r="J13" s="39">
        <f t="shared" si="6"/>
        <v>5.35</v>
      </c>
      <c r="K13" s="24"/>
    </row>
    <row r="14" spans="3:11" ht="15.75" thickBot="1">
      <c r="C14" s="19" t="s">
        <v>28</v>
      </c>
      <c r="D14" s="23">
        <f t="shared" si="0"/>
        <v>2.550000000000001</v>
      </c>
      <c r="E14" s="23">
        <f t="shared" si="1"/>
        <v>2.0500000000000007</v>
      </c>
      <c r="F14" s="23">
        <f t="shared" si="2"/>
        <v>4.749999999999999</v>
      </c>
      <c r="G14" s="39">
        <f t="shared" si="3"/>
        <v>3.8906136901500026</v>
      </c>
      <c r="H14" s="23">
        <f t="shared" si="4"/>
        <v>2.850000000000001</v>
      </c>
      <c r="I14" s="39">
        <f t="shared" si="5"/>
        <v>13.500000000000002</v>
      </c>
      <c r="J14" s="39">
        <f t="shared" si="6"/>
        <v>5.699999999999999</v>
      </c>
      <c r="K14" s="24"/>
    </row>
    <row r="15" spans="3:11" ht="15.75" thickBot="1">
      <c r="C15" s="19" t="s">
        <v>29</v>
      </c>
      <c r="D15" s="23">
        <f t="shared" si="0"/>
        <v>2.6900000000000013</v>
      </c>
      <c r="E15" s="23">
        <f t="shared" si="1"/>
        <v>2.1400000000000006</v>
      </c>
      <c r="F15" s="23">
        <f t="shared" si="2"/>
        <v>5.089999999999999</v>
      </c>
      <c r="G15" s="39">
        <f t="shared" si="3"/>
        <v>4.279675059165003</v>
      </c>
      <c r="H15" s="23">
        <f t="shared" si="4"/>
        <v>2.970000000000001</v>
      </c>
      <c r="I15" s="39">
        <f t="shared" si="5"/>
        <v>14.650000000000002</v>
      </c>
      <c r="J15" s="39">
        <f t="shared" si="6"/>
        <v>6.049999999999999</v>
      </c>
      <c r="K15" s="24"/>
    </row>
    <row r="16" spans="3:11" ht="15.75" thickBot="1">
      <c r="C16" s="19" t="s">
        <v>40</v>
      </c>
      <c r="D16" s="23">
        <f t="shared" si="0"/>
        <v>2.8300000000000014</v>
      </c>
      <c r="E16" s="23">
        <f t="shared" si="1"/>
        <v>2.2300000000000004</v>
      </c>
      <c r="F16" s="23">
        <f t="shared" si="2"/>
        <v>5.429999999999999</v>
      </c>
      <c r="G16" s="39">
        <f t="shared" si="3"/>
        <v>4.707642565081503</v>
      </c>
      <c r="H16" s="23">
        <f t="shared" si="4"/>
        <v>3.090000000000001</v>
      </c>
      <c r="I16" s="39">
        <f t="shared" si="5"/>
        <v>15.800000000000002</v>
      </c>
      <c r="J16" s="39">
        <f t="shared" si="6"/>
        <v>6.399999999999999</v>
      </c>
      <c r="K16" s="24"/>
    </row>
    <row r="17" spans="3:11" ht="15.75" thickBot="1">
      <c r="C17" s="19" t="s">
        <v>49</v>
      </c>
      <c r="D17" s="23">
        <f t="shared" si="0"/>
        <v>2.9700000000000015</v>
      </c>
      <c r="E17" s="23">
        <f t="shared" si="1"/>
        <v>2.3200000000000003</v>
      </c>
      <c r="F17" s="23">
        <f t="shared" si="2"/>
        <v>5.769999999999999</v>
      </c>
      <c r="G17" s="39">
        <f t="shared" si="3"/>
        <v>5.178406821589654</v>
      </c>
      <c r="H17" s="23">
        <f t="shared" si="4"/>
        <v>3.2100000000000013</v>
      </c>
      <c r="I17" s="39">
        <f t="shared" si="5"/>
        <v>16.950000000000003</v>
      </c>
      <c r="J17" s="39">
        <f t="shared" si="6"/>
        <v>6.749999999999998</v>
      </c>
      <c r="K17" s="24"/>
    </row>
    <row r="18" spans="3:11" ht="15.75" thickBot="1">
      <c r="C18" s="19" t="s">
        <v>30</v>
      </c>
      <c r="D18" s="23">
        <f t="shared" si="0"/>
        <v>3.1100000000000017</v>
      </c>
      <c r="E18" s="23">
        <f t="shared" si="1"/>
        <v>2.41</v>
      </c>
      <c r="F18" s="23">
        <f t="shared" si="2"/>
        <v>6.1099999999999985</v>
      </c>
      <c r="G18" s="39">
        <f t="shared" si="3"/>
        <v>5.69624750374862</v>
      </c>
      <c r="H18" s="23">
        <f t="shared" si="4"/>
        <v>3.3300000000000014</v>
      </c>
      <c r="I18" s="39">
        <f t="shared" si="5"/>
        <v>18.1</v>
      </c>
      <c r="J18" s="39">
        <f t="shared" si="6"/>
        <v>7.099999999999998</v>
      </c>
      <c r="K18" s="24"/>
    </row>
    <row r="19" spans="3:11" ht="15.75" thickBot="1">
      <c r="C19" s="19" t="s">
        <v>41</v>
      </c>
      <c r="D19" s="23">
        <f t="shared" si="0"/>
        <v>3.2500000000000018</v>
      </c>
      <c r="E19" s="23">
        <f t="shared" si="1"/>
        <v>2.5</v>
      </c>
      <c r="F19" s="23">
        <f t="shared" si="2"/>
        <v>6.449999999999998</v>
      </c>
      <c r="G19" s="39">
        <f t="shared" si="3"/>
        <v>6.265872254123483</v>
      </c>
      <c r="H19" s="23">
        <f t="shared" si="4"/>
        <v>3.4500000000000015</v>
      </c>
      <c r="I19" s="39">
        <f t="shared" si="5"/>
        <v>19.25</v>
      </c>
      <c r="J19" s="39">
        <f t="shared" si="6"/>
        <v>7.4499999999999975</v>
      </c>
      <c r="K19" s="24"/>
    </row>
    <row r="20" spans="3:11" ht="15.75" thickBot="1">
      <c r="C20" s="19" t="s">
        <v>43</v>
      </c>
      <c r="D20" s="23">
        <f t="shared" si="0"/>
        <v>3.390000000000002</v>
      </c>
      <c r="E20" s="23">
        <f t="shared" si="1"/>
        <v>2.59</v>
      </c>
      <c r="F20" s="23">
        <f t="shared" si="2"/>
        <v>6.789999999999998</v>
      </c>
      <c r="G20" s="39">
        <f t="shared" si="3"/>
        <v>6.892459479535832</v>
      </c>
      <c r="H20" s="23">
        <f t="shared" si="4"/>
        <v>3.5700000000000016</v>
      </c>
      <c r="I20" s="39">
        <f t="shared" si="5"/>
        <v>20.4</v>
      </c>
      <c r="J20" s="39">
        <f t="shared" si="6"/>
        <v>7.799999999999997</v>
      </c>
      <c r="K20" s="24"/>
    </row>
    <row r="21" spans="3:11" ht="15.75" thickBot="1">
      <c r="C21" s="19" t="s">
        <v>42</v>
      </c>
      <c r="D21" s="23">
        <f t="shared" si="0"/>
        <v>3.530000000000002</v>
      </c>
      <c r="E21" s="23">
        <f t="shared" si="1"/>
        <v>2.6799999999999997</v>
      </c>
      <c r="F21" s="23">
        <f t="shared" si="2"/>
        <v>7.129999999999998</v>
      </c>
      <c r="G21" s="39">
        <f t="shared" si="3"/>
        <v>7.581705427489416</v>
      </c>
      <c r="H21" s="23">
        <f t="shared" si="4"/>
        <v>3.6900000000000017</v>
      </c>
      <c r="I21" s="39">
        <f t="shared" si="5"/>
        <v>21.549999999999997</v>
      </c>
      <c r="J21" s="39">
        <f t="shared" si="6"/>
        <v>8.149999999999997</v>
      </c>
      <c r="K21" s="24"/>
    </row>
    <row r="22" spans="3:11" ht="15.75" thickBot="1">
      <c r="C22" s="19" t="s">
        <v>43</v>
      </c>
      <c r="D22" s="23">
        <f t="shared" si="0"/>
        <v>3.670000000000002</v>
      </c>
      <c r="E22" s="23">
        <f t="shared" si="1"/>
        <v>2.7699999999999996</v>
      </c>
      <c r="F22" s="23">
        <f t="shared" si="2"/>
        <v>7.469999999999998</v>
      </c>
      <c r="G22" s="39">
        <f t="shared" si="3"/>
        <v>8.339875970238358</v>
      </c>
      <c r="H22" s="23">
        <f t="shared" si="4"/>
        <v>3.810000000000002</v>
      </c>
      <c r="I22" s="39">
        <f t="shared" si="5"/>
        <v>22.699999999999996</v>
      </c>
      <c r="J22" s="39">
        <f t="shared" si="6"/>
        <v>8.499999999999996</v>
      </c>
      <c r="K22" s="24"/>
    </row>
    <row r="23" spans="3:11" ht="15">
      <c r="C23" s="20"/>
      <c r="D23" s="20"/>
      <c r="E23" s="20"/>
      <c r="F23" s="20"/>
      <c r="G23" s="20"/>
      <c r="H23" s="20"/>
      <c r="I23" s="20"/>
      <c r="J23" s="20"/>
      <c r="K23" s="20"/>
    </row>
    <row r="24" ht="15">
      <c r="C24"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2014-10-15T13:33:18Z</dcterms:modified>
  <cp:category/>
  <cp:version/>
  <cp:contentType/>
  <cp:contentStatus/>
</cp:coreProperties>
</file>