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810" yWindow="-105" windowWidth="20730" windowHeight="11760" activeTab="1"/>
  </bookViews>
  <sheets>
    <sheet name="Суточно-месячный график SNGA" sheetId="1" r:id="rId1"/>
    <sheet name="Краткий СМГ SNGA" sheetId="2" r:id="rId2"/>
  </sheets>
  <definedNames>
    <definedName name="Z_6104C24D_E630_4EE8_AE20_C8E846E1BEF3_.wvu.Cols" localSheetId="0" hidden="1">'Суточно-месячный график SNGA'!$A:$A,'Суточно-месячный график SNGA'!$CC:$XFD</definedName>
    <definedName name="Z_6104C24D_E630_4EE8_AE20_C8E846E1BEF3_.wvu.PrintArea" localSheetId="0" hidden="1">'Суточно-месячный график SNGA'!$B$1:$BX$26</definedName>
    <definedName name="Z_6104C24D_E630_4EE8_AE20_C8E846E1BEF3_.wvu.PrintTitles" localSheetId="0" hidden="1">'Суточно-месячный график SNGA'!$10:$11</definedName>
    <definedName name="Z_6104C24D_E630_4EE8_AE20_C8E846E1BEF3_.wvu.Rows" localSheetId="0" hidden="1">'Суточно-месячный график SNGA'!$27:$1048576</definedName>
    <definedName name="_xlnm.Print_Titles" localSheetId="1">'Краткий СМГ SNGA'!$1:$2</definedName>
    <definedName name="_xlnm.Print_Titles" localSheetId="0">'Суточно-месячный график SNGA'!$10:$11</definedName>
    <definedName name="_xlnm.Print_Area" localSheetId="1">'Краткий СМГ SNGA'!$B$1:$CH$96</definedName>
    <definedName name="_xlnm.Print_Area" localSheetId="0">'Суточно-месячный график SNGA'!$B$1:$BX$104</definedName>
  </definedNames>
  <calcPr calcId="144525"/>
  <customWorkbookViews>
    <customWorkbookView name="СНГА - Личное представление" guid="{6104C24D-E630-4EE8-AE20-C8E846E1BEF3}" mergeInterval="0" personalView="1" maximized="1" windowWidth="1680" windowHeight="815" activeSheetId="1"/>
  </customWorkbookViews>
</workbook>
</file>

<file path=xl/calcChain.xml><?xml version="1.0" encoding="utf-8"?>
<calcChain xmlns="http://schemas.openxmlformats.org/spreadsheetml/2006/main">
  <c r="CH5" i="2" l="1"/>
  <c r="D5" i="2"/>
  <c r="W96" i="2" l="1"/>
  <c r="W95" i="2"/>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CA104" i="1"/>
  <c r="M104" i="1"/>
  <c r="J104" i="1"/>
  <c r="K104" i="1" s="1"/>
  <c r="BY104" i="1" s="1"/>
  <c r="I104" i="1"/>
  <c r="H104" i="1"/>
  <c r="L104" i="1" s="1"/>
  <c r="G104" i="1"/>
  <c r="CA103" i="1"/>
  <c r="M103" i="1"/>
  <c r="K103" i="1"/>
  <c r="BY103" i="1" s="1"/>
  <c r="J103" i="1"/>
  <c r="N103" i="1" s="1"/>
  <c r="I103" i="1"/>
  <c r="H103" i="1"/>
  <c r="L103" i="1" s="1"/>
  <c r="G103" i="1"/>
  <c r="CA102" i="1"/>
  <c r="M102" i="1"/>
  <c r="J102" i="1"/>
  <c r="K102" i="1" s="1"/>
  <c r="BY102" i="1" s="1"/>
  <c r="I102" i="1"/>
  <c r="H102" i="1"/>
  <c r="L102" i="1" s="1"/>
  <c r="G102" i="1"/>
  <c r="CA101" i="1"/>
  <c r="M101" i="1"/>
  <c r="K101" i="1"/>
  <c r="BY101" i="1" s="1"/>
  <c r="J101" i="1"/>
  <c r="N101" i="1" s="1"/>
  <c r="I101" i="1"/>
  <c r="H101" i="1"/>
  <c r="L101" i="1" s="1"/>
  <c r="G101" i="1"/>
  <c r="CA100" i="1"/>
  <c r="M100" i="1"/>
  <c r="J100" i="1"/>
  <c r="K100" i="1" s="1"/>
  <c r="BY100" i="1" s="1"/>
  <c r="I100" i="1"/>
  <c r="H100" i="1"/>
  <c r="L100" i="1" s="1"/>
  <c r="G100" i="1"/>
  <c r="CA99" i="1"/>
  <c r="M99" i="1"/>
  <c r="K99" i="1"/>
  <c r="BY99" i="1" s="1"/>
  <c r="J99" i="1"/>
  <c r="N99" i="1" s="1"/>
  <c r="I99" i="1"/>
  <c r="H99" i="1"/>
  <c r="L99" i="1" s="1"/>
  <c r="G99" i="1"/>
  <c r="CA98" i="1"/>
  <c r="M98" i="1"/>
  <c r="J98" i="1"/>
  <c r="K98" i="1" s="1"/>
  <c r="BY98" i="1" s="1"/>
  <c r="I98" i="1"/>
  <c r="H98" i="1"/>
  <c r="L98" i="1" s="1"/>
  <c r="G98" i="1"/>
  <c r="CA97" i="1"/>
  <c r="M97" i="1"/>
  <c r="K97" i="1"/>
  <c r="BY97" i="1" s="1"/>
  <c r="J97" i="1"/>
  <c r="N97" i="1" s="1"/>
  <c r="I97" i="1"/>
  <c r="H97" i="1"/>
  <c r="L97" i="1" s="1"/>
  <c r="G97" i="1"/>
  <c r="CA96" i="1"/>
  <c r="M96" i="1"/>
  <c r="J96" i="1"/>
  <c r="K96" i="1" s="1"/>
  <c r="BY96" i="1" s="1"/>
  <c r="I96" i="1"/>
  <c r="H96" i="1"/>
  <c r="L96" i="1" s="1"/>
  <c r="G96" i="1"/>
  <c r="CA95" i="1"/>
  <c r="M95" i="1"/>
  <c r="K95" i="1"/>
  <c r="BY95" i="1" s="1"/>
  <c r="J95" i="1"/>
  <c r="N95" i="1" s="1"/>
  <c r="I95" i="1"/>
  <c r="H95" i="1"/>
  <c r="L95" i="1" s="1"/>
  <c r="G95" i="1"/>
  <c r="CA94" i="1"/>
  <c r="M94" i="1"/>
  <c r="J94" i="1"/>
  <c r="K94" i="1" s="1"/>
  <c r="BY94" i="1" s="1"/>
  <c r="I94" i="1"/>
  <c r="H94" i="1"/>
  <c r="L94" i="1" s="1"/>
  <c r="G94" i="1"/>
  <c r="CA93" i="1"/>
  <c r="M93" i="1"/>
  <c r="K93" i="1"/>
  <c r="BY93" i="1" s="1"/>
  <c r="J93" i="1"/>
  <c r="N93" i="1" s="1"/>
  <c r="I93" i="1"/>
  <c r="H93" i="1"/>
  <c r="L93" i="1" s="1"/>
  <c r="G93" i="1"/>
  <c r="CA92" i="1"/>
  <c r="M92" i="1"/>
  <c r="J92" i="1"/>
  <c r="N92" i="1" s="1"/>
  <c r="I92" i="1"/>
  <c r="H92" i="1"/>
  <c r="L92" i="1" s="1"/>
  <c r="G92" i="1"/>
  <c r="CA91" i="1"/>
  <c r="M91" i="1"/>
  <c r="J91" i="1"/>
  <c r="K91" i="1" s="1"/>
  <c r="BY91" i="1" s="1"/>
  <c r="I91" i="1"/>
  <c r="H91" i="1"/>
  <c r="L91" i="1" s="1"/>
  <c r="G91" i="1"/>
  <c r="CA90" i="1"/>
  <c r="M90" i="1"/>
  <c r="K90" i="1"/>
  <c r="BY90" i="1" s="1"/>
  <c r="J90" i="1"/>
  <c r="N90" i="1" s="1"/>
  <c r="I90" i="1"/>
  <c r="H90" i="1"/>
  <c r="L90" i="1" s="1"/>
  <c r="G90" i="1"/>
  <c r="CA89" i="1"/>
  <c r="M89" i="1"/>
  <c r="J89" i="1"/>
  <c r="K89" i="1" s="1"/>
  <c r="BY89" i="1" s="1"/>
  <c r="I89" i="1"/>
  <c r="H89" i="1"/>
  <c r="L89" i="1" s="1"/>
  <c r="G89" i="1"/>
  <c r="CA88" i="1"/>
  <c r="M88" i="1"/>
  <c r="K88" i="1"/>
  <c r="BY88" i="1" s="1"/>
  <c r="J88" i="1"/>
  <c r="N88" i="1" s="1"/>
  <c r="I88" i="1"/>
  <c r="H88" i="1"/>
  <c r="L88" i="1" s="1"/>
  <c r="G88" i="1"/>
  <c r="CA87" i="1"/>
  <c r="M87" i="1"/>
  <c r="J87" i="1"/>
  <c r="K87" i="1" s="1"/>
  <c r="BY87" i="1" s="1"/>
  <c r="I87" i="1"/>
  <c r="H87" i="1"/>
  <c r="L87" i="1" s="1"/>
  <c r="G87" i="1"/>
  <c r="CA86" i="1"/>
  <c r="M86" i="1"/>
  <c r="K86" i="1"/>
  <c r="BY86" i="1" s="1"/>
  <c r="J86" i="1"/>
  <c r="N86" i="1" s="1"/>
  <c r="I86" i="1"/>
  <c r="H86" i="1"/>
  <c r="L86" i="1" s="1"/>
  <c r="G86" i="1"/>
  <c r="CA85" i="1"/>
  <c r="M85" i="1"/>
  <c r="J85" i="1"/>
  <c r="K85" i="1" s="1"/>
  <c r="BY85" i="1" s="1"/>
  <c r="I85" i="1"/>
  <c r="H85" i="1"/>
  <c r="L85" i="1" s="1"/>
  <c r="G85" i="1"/>
  <c r="CA84" i="1"/>
  <c r="M84" i="1"/>
  <c r="K84" i="1"/>
  <c r="BY84" i="1" s="1"/>
  <c r="J84" i="1"/>
  <c r="N84" i="1" s="1"/>
  <c r="I84" i="1"/>
  <c r="H84" i="1"/>
  <c r="L84" i="1" s="1"/>
  <c r="G84" i="1"/>
  <c r="CA83" i="1"/>
  <c r="M83" i="1"/>
  <c r="J83" i="1"/>
  <c r="K83" i="1" s="1"/>
  <c r="BY83" i="1" s="1"/>
  <c r="I83" i="1"/>
  <c r="H83" i="1"/>
  <c r="L83" i="1" s="1"/>
  <c r="G83" i="1"/>
  <c r="CA82" i="1"/>
  <c r="M82" i="1"/>
  <c r="K82" i="1"/>
  <c r="BY82" i="1" s="1"/>
  <c r="J82" i="1"/>
  <c r="N82" i="1" s="1"/>
  <c r="I82" i="1"/>
  <c r="H82" i="1"/>
  <c r="L82" i="1" s="1"/>
  <c r="G82" i="1"/>
  <c r="CA81" i="1"/>
  <c r="M81" i="1"/>
  <c r="J81" i="1"/>
  <c r="N81" i="1" s="1"/>
  <c r="I81" i="1"/>
  <c r="H81" i="1"/>
  <c r="L81" i="1" s="1"/>
  <c r="G81" i="1"/>
  <c r="CA80" i="1"/>
  <c r="M80" i="1"/>
  <c r="K80" i="1"/>
  <c r="BY80" i="1" s="1"/>
  <c r="J80" i="1"/>
  <c r="N80" i="1" s="1"/>
  <c r="I80" i="1"/>
  <c r="H80" i="1"/>
  <c r="L80" i="1" s="1"/>
  <c r="G80" i="1"/>
  <c r="CA79" i="1"/>
  <c r="M79" i="1"/>
  <c r="J79" i="1"/>
  <c r="N79" i="1" s="1"/>
  <c r="I79" i="1"/>
  <c r="H79" i="1"/>
  <c r="L79" i="1" s="1"/>
  <c r="G79" i="1"/>
  <c r="CA78" i="1"/>
  <c r="M78" i="1"/>
  <c r="J78" i="1"/>
  <c r="K78" i="1" s="1"/>
  <c r="BY78" i="1" s="1"/>
  <c r="I78" i="1"/>
  <c r="H78" i="1"/>
  <c r="L78" i="1" s="1"/>
  <c r="G78" i="1"/>
  <c r="CA77" i="1"/>
  <c r="M77" i="1"/>
  <c r="K77" i="1"/>
  <c r="BY77" i="1" s="1"/>
  <c r="J77" i="1"/>
  <c r="N77" i="1" s="1"/>
  <c r="I77" i="1"/>
  <c r="H77" i="1"/>
  <c r="L77" i="1" s="1"/>
  <c r="G77" i="1"/>
  <c r="CA76" i="1"/>
  <c r="M76" i="1"/>
  <c r="J76" i="1"/>
  <c r="K76" i="1" s="1"/>
  <c r="BY76" i="1" s="1"/>
  <c r="I76" i="1"/>
  <c r="H76" i="1"/>
  <c r="L76" i="1" s="1"/>
  <c r="G76" i="1"/>
  <c r="CA75" i="1"/>
  <c r="M75" i="1"/>
  <c r="K75" i="1"/>
  <c r="BY75" i="1" s="1"/>
  <c r="J75" i="1"/>
  <c r="N75" i="1" s="1"/>
  <c r="I75" i="1"/>
  <c r="H75" i="1"/>
  <c r="L75" i="1" s="1"/>
  <c r="G75" i="1"/>
  <c r="CA74" i="1"/>
  <c r="M74" i="1"/>
  <c r="J74" i="1"/>
  <c r="K74" i="1" s="1"/>
  <c r="BY74" i="1" s="1"/>
  <c r="I74" i="1"/>
  <c r="H74" i="1"/>
  <c r="L74" i="1" s="1"/>
  <c r="G74" i="1"/>
  <c r="CA73" i="1"/>
  <c r="M73" i="1"/>
  <c r="K73" i="1"/>
  <c r="BY73" i="1" s="1"/>
  <c r="J73" i="1"/>
  <c r="N73" i="1" s="1"/>
  <c r="I73" i="1"/>
  <c r="H73" i="1"/>
  <c r="L73" i="1" s="1"/>
  <c r="G73" i="1"/>
  <c r="CA72" i="1"/>
  <c r="M72" i="1"/>
  <c r="J72" i="1"/>
  <c r="K72" i="1" s="1"/>
  <c r="BY72" i="1" s="1"/>
  <c r="I72" i="1"/>
  <c r="H72" i="1"/>
  <c r="L72" i="1" s="1"/>
  <c r="G72" i="1"/>
  <c r="CA71" i="1"/>
  <c r="M71" i="1"/>
  <c r="K71" i="1"/>
  <c r="BY71" i="1" s="1"/>
  <c r="J71" i="1"/>
  <c r="N71" i="1" s="1"/>
  <c r="I71" i="1"/>
  <c r="H71" i="1"/>
  <c r="L71" i="1" s="1"/>
  <c r="G71" i="1"/>
  <c r="CA70" i="1"/>
  <c r="M70" i="1"/>
  <c r="J70" i="1"/>
  <c r="K70" i="1" s="1"/>
  <c r="BY70" i="1" s="1"/>
  <c r="I70" i="1"/>
  <c r="H70" i="1"/>
  <c r="L70" i="1" s="1"/>
  <c r="G70" i="1"/>
  <c r="CA69" i="1"/>
  <c r="M69" i="1"/>
  <c r="K69" i="1"/>
  <c r="BY69" i="1" s="1"/>
  <c r="J69" i="1"/>
  <c r="N69" i="1" s="1"/>
  <c r="I69" i="1"/>
  <c r="H69" i="1"/>
  <c r="L69" i="1" s="1"/>
  <c r="G69" i="1"/>
  <c r="CA68" i="1"/>
  <c r="M68" i="1"/>
  <c r="J68" i="1"/>
  <c r="K68" i="1" s="1"/>
  <c r="BY68" i="1" s="1"/>
  <c r="I68" i="1"/>
  <c r="H68" i="1"/>
  <c r="L68" i="1" s="1"/>
  <c r="G68" i="1"/>
  <c r="CA67" i="1"/>
  <c r="M67" i="1"/>
  <c r="K67" i="1"/>
  <c r="BY67" i="1" s="1"/>
  <c r="J67" i="1"/>
  <c r="N67" i="1" s="1"/>
  <c r="I67" i="1"/>
  <c r="H67" i="1"/>
  <c r="L67" i="1" s="1"/>
  <c r="G67" i="1"/>
  <c r="CA66" i="1"/>
  <c r="M66" i="1"/>
  <c r="J66" i="1"/>
  <c r="K66" i="1" s="1"/>
  <c r="BY66" i="1" s="1"/>
  <c r="I66" i="1"/>
  <c r="H66" i="1"/>
  <c r="L66" i="1" s="1"/>
  <c r="G66" i="1"/>
  <c r="CA65" i="1"/>
  <c r="M65" i="1"/>
  <c r="J65" i="1"/>
  <c r="K65" i="1" s="1"/>
  <c r="BY65" i="1" s="1"/>
  <c r="I65" i="1"/>
  <c r="H65" i="1"/>
  <c r="L65" i="1" s="1"/>
  <c r="G65" i="1"/>
  <c r="CA64" i="1"/>
  <c r="M64" i="1"/>
  <c r="K64" i="1"/>
  <c r="BY64" i="1" s="1"/>
  <c r="J64" i="1"/>
  <c r="N64" i="1" s="1"/>
  <c r="I64" i="1"/>
  <c r="H64" i="1"/>
  <c r="L64" i="1" s="1"/>
  <c r="G64" i="1"/>
  <c r="CA63" i="1"/>
  <c r="M63" i="1"/>
  <c r="J63" i="1"/>
  <c r="K63" i="1" s="1"/>
  <c r="BY63" i="1" s="1"/>
  <c r="I63" i="1"/>
  <c r="H63" i="1"/>
  <c r="L63" i="1" s="1"/>
  <c r="G63" i="1"/>
  <c r="CA62" i="1"/>
  <c r="M62" i="1"/>
  <c r="J62" i="1"/>
  <c r="N62" i="1" s="1"/>
  <c r="I62" i="1"/>
  <c r="H62" i="1"/>
  <c r="L62" i="1" s="1"/>
  <c r="G62" i="1"/>
  <c r="CA61" i="1"/>
  <c r="M61" i="1"/>
  <c r="J61" i="1"/>
  <c r="K61" i="1" s="1"/>
  <c r="BY61" i="1" s="1"/>
  <c r="I61" i="1"/>
  <c r="H61" i="1"/>
  <c r="L61" i="1" s="1"/>
  <c r="G61" i="1"/>
  <c r="CA60" i="1"/>
  <c r="M60" i="1"/>
  <c r="J60" i="1"/>
  <c r="N60" i="1" s="1"/>
  <c r="I60" i="1"/>
  <c r="H60" i="1"/>
  <c r="L60" i="1" s="1"/>
  <c r="G60" i="1"/>
  <c r="CA59" i="1"/>
  <c r="M59" i="1"/>
  <c r="J59" i="1"/>
  <c r="K59" i="1" s="1"/>
  <c r="BY59" i="1" s="1"/>
  <c r="I59" i="1"/>
  <c r="H59" i="1"/>
  <c r="L59" i="1" s="1"/>
  <c r="G59" i="1"/>
  <c r="CA58" i="1"/>
  <c r="M58" i="1"/>
  <c r="J58" i="1"/>
  <c r="N58" i="1" s="1"/>
  <c r="I58" i="1"/>
  <c r="H58" i="1"/>
  <c r="L58" i="1" s="1"/>
  <c r="G58" i="1"/>
  <c r="CA57" i="1"/>
  <c r="M57" i="1"/>
  <c r="J57" i="1"/>
  <c r="K57" i="1" s="1"/>
  <c r="BY57" i="1" s="1"/>
  <c r="I57" i="1"/>
  <c r="H57" i="1"/>
  <c r="L57" i="1" s="1"/>
  <c r="G57" i="1"/>
  <c r="CA56" i="1"/>
  <c r="M56" i="1"/>
  <c r="J56" i="1"/>
  <c r="N56" i="1" s="1"/>
  <c r="I56" i="1"/>
  <c r="H56" i="1"/>
  <c r="L56" i="1" s="1"/>
  <c r="G56" i="1"/>
  <c r="CA55" i="1"/>
  <c r="M55" i="1"/>
  <c r="J55" i="1"/>
  <c r="K55" i="1" s="1"/>
  <c r="BY55" i="1" s="1"/>
  <c r="I55" i="1"/>
  <c r="H55" i="1"/>
  <c r="L55" i="1" s="1"/>
  <c r="G55" i="1"/>
  <c r="CA54" i="1"/>
  <c r="M54" i="1"/>
  <c r="J54" i="1"/>
  <c r="K54" i="1" s="1"/>
  <c r="BY54" i="1" s="1"/>
  <c r="I54" i="1"/>
  <c r="H54" i="1"/>
  <c r="L54" i="1" s="1"/>
  <c r="G54" i="1"/>
  <c r="CA53" i="1"/>
  <c r="M53" i="1"/>
  <c r="J53" i="1"/>
  <c r="K53" i="1" s="1"/>
  <c r="BY53" i="1" s="1"/>
  <c r="I53" i="1"/>
  <c r="H53" i="1"/>
  <c r="L53" i="1" s="1"/>
  <c r="G53" i="1"/>
  <c r="CA52" i="1"/>
  <c r="M52" i="1"/>
  <c r="J52" i="1"/>
  <c r="K52" i="1" s="1"/>
  <c r="BY52" i="1" s="1"/>
  <c r="I52" i="1"/>
  <c r="H52" i="1"/>
  <c r="L52" i="1" s="1"/>
  <c r="G52" i="1"/>
  <c r="CA51" i="1"/>
  <c r="M51" i="1"/>
  <c r="K51" i="1"/>
  <c r="BY51" i="1" s="1"/>
  <c r="J51" i="1"/>
  <c r="N51" i="1" s="1"/>
  <c r="I51" i="1"/>
  <c r="H51" i="1"/>
  <c r="L51" i="1" s="1"/>
  <c r="G51" i="1"/>
  <c r="CA50" i="1"/>
  <c r="M50" i="1"/>
  <c r="J50" i="1"/>
  <c r="K50" i="1" s="1"/>
  <c r="BY50" i="1" s="1"/>
  <c r="I50" i="1"/>
  <c r="H50" i="1"/>
  <c r="L50" i="1" s="1"/>
  <c r="G50" i="1"/>
  <c r="CA49" i="1"/>
  <c r="M49" i="1"/>
  <c r="K49" i="1"/>
  <c r="BY49" i="1" s="1"/>
  <c r="J49" i="1"/>
  <c r="N49" i="1" s="1"/>
  <c r="I49" i="1"/>
  <c r="H49" i="1"/>
  <c r="L49" i="1" s="1"/>
  <c r="G49" i="1"/>
  <c r="CA48" i="1"/>
  <c r="M48" i="1"/>
  <c r="J48" i="1"/>
  <c r="N48" i="1" s="1"/>
  <c r="I48" i="1"/>
  <c r="H48" i="1"/>
  <c r="L48" i="1" s="1"/>
  <c r="G48" i="1"/>
  <c r="CA47" i="1"/>
  <c r="M47" i="1"/>
  <c r="K47" i="1"/>
  <c r="BY47" i="1" s="1"/>
  <c r="J47" i="1"/>
  <c r="N47" i="1" s="1"/>
  <c r="I47" i="1"/>
  <c r="H47" i="1"/>
  <c r="L47" i="1" s="1"/>
  <c r="G47" i="1"/>
  <c r="CA46" i="1"/>
  <c r="M46" i="1"/>
  <c r="J46" i="1"/>
  <c r="N46" i="1" s="1"/>
  <c r="I46" i="1"/>
  <c r="H46" i="1"/>
  <c r="L46" i="1" s="1"/>
  <c r="G46" i="1"/>
  <c r="CA45" i="1"/>
  <c r="M45" i="1"/>
  <c r="K45" i="1"/>
  <c r="BY45" i="1" s="1"/>
  <c r="J45" i="1"/>
  <c r="N45" i="1" s="1"/>
  <c r="I45" i="1"/>
  <c r="H45" i="1"/>
  <c r="L45" i="1" s="1"/>
  <c r="G45" i="1"/>
  <c r="CA44" i="1"/>
  <c r="M44" i="1"/>
  <c r="J44" i="1"/>
  <c r="N44" i="1" s="1"/>
  <c r="I44" i="1"/>
  <c r="H44" i="1"/>
  <c r="L44" i="1" s="1"/>
  <c r="G44" i="1"/>
  <c r="CA43" i="1"/>
  <c r="M43" i="1"/>
  <c r="K43" i="1"/>
  <c r="BY43" i="1" s="1"/>
  <c r="J43" i="1"/>
  <c r="N43" i="1" s="1"/>
  <c r="I43" i="1"/>
  <c r="H43" i="1"/>
  <c r="L43" i="1" s="1"/>
  <c r="G43" i="1"/>
  <c r="CA42" i="1"/>
  <c r="M42" i="1"/>
  <c r="J42" i="1"/>
  <c r="N42" i="1" s="1"/>
  <c r="I42" i="1"/>
  <c r="H42" i="1"/>
  <c r="L42" i="1" s="1"/>
  <c r="G42" i="1"/>
  <c r="CA41" i="1"/>
  <c r="M41" i="1"/>
  <c r="K41" i="1"/>
  <c r="BY41" i="1" s="1"/>
  <c r="J41" i="1"/>
  <c r="N41" i="1" s="1"/>
  <c r="I41" i="1"/>
  <c r="H41" i="1"/>
  <c r="L41" i="1" s="1"/>
  <c r="G41" i="1"/>
  <c r="CA40" i="1"/>
  <c r="M40" i="1"/>
  <c r="J40" i="1"/>
  <c r="N40" i="1" s="1"/>
  <c r="I40" i="1"/>
  <c r="H40" i="1"/>
  <c r="L40" i="1" s="1"/>
  <c r="G40" i="1"/>
  <c r="CA39" i="1"/>
  <c r="M39" i="1"/>
  <c r="J39" i="1"/>
  <c r="K39" i="1" s="1"/>
  <c r="BY39" i="1" s="1"/>
  <c r="I39" i="1"/>
  <c r="H39" i="1"/>
  <c r="L39" i="1" s="1"/>
  <c r="G39" i="1"/>
  <c r="CA38" i="1"/>
  <c r="M38" i="1"/>
  <c r="K38" i="1"/>
  <c r="BY38" i="1" s="1"/>
  <c r="J38" i="1"/>
  <c r="N38" i="1" s="1"/>
  <c r="I38" i="1"/>
  <c r="H38" i="1"/>
  <c r="L38" i="1" s="1"/>
  <c r="G38" i="1"/>
  <c r="CA37" i="1"/>
  <c r="M37" i="1"/>
  <c r="J37" i="1"/>
  <c r="K37" i="1" s="1"/>
  <c r="BY37" i="1" s="1"/>
  <c r="I37" i="1"/>
  <c r="H37" i="1"/>
  <c r="L37" i="1" s="1"/>
  <c r="G37" i="1"/>
  <c r="CA36" i="1"/>
  <c r="M36" i="1"/>
  <c r="J36" i="1"/>
  <c r="N36" i="1" s="1"/>
  <c r="I36" i="1"/>
  <c r="H36" i="1"/>
  <c r="L36" i="1" s="1"/>
  <c r="G36" i="1"/>
  <c r="CA35" i="1"/>
  <c r="M35" i="1"/>
  <c r="J35" i="1"/>
  <c r="K35" i="1" s="1"/>
  <c r="BY35" i="1" s="1"/>
  <c r="I35" i="1"/>
  <c r="H35" i="1"/>
  <c r="L35" i="1" s="1"/>
  <c r="G35" i="1"/>
  <c r="CA34" i="1"/>
  <c r="M34" i="1"/>
  <c r="J34" i="1"/>
  <c r="N34" i="1" s="1"/>
  <c r="I34" i="1"/>
  <c r="H34" i="1"/>
  <c r="L34" i="1" s="1"/>
  <c r="G34" i="1"/>
  <c r="CA33" i="1"/>
  <c r="M33" i="1"/>
  <c r="J33" i="1"/>
  <c r="K33" i="1" s="1"/>
  <c r="BY33" i="1" s="1"/>
  <c r="I33" i="1"/>
  <c r="H33" i="1"/>
  <c r="L33" i="1" s="1"/>
  <c r="G33" i="1"/>
  <c r="CA32" i="1"/>
  <c r="M32" i="1"/>
  <c r="J32" i="1"/>
  <c r="N32" i="1" s="1"/>
  <c r="I32" i="1"/>
  <c r="H32" i="1"/>
  <c r="L32" i="1" s="1"/>
  <c r="G32" i="1"/>
  <c r="CA31" i="1"/>
  <c r="M31" i="1"/>
  <c r="J31" i="1"/>
  <c r="K31" i="1" s="1"/>
  <c r="BY31" i="1" s="1"/>
  <c r="I31" i="1"/>
  <c r="H31" i="1"/>
  <c r="L31" i="1" s="1"/>
  <c r="G31" i="1"/>
  <c r="CA30" i="1"/>
  <c r="M30" i="1"/>
  <c r="J30" i="1"/>
  <c r="N30" i="1" s="1"/>
  <c r="I30" i="1"/>
  <c r="H30" i="1"/>
  <c r="L30" i="1" s="1"/>
  <c r="G30" i="1"/>
  <c r="CA29" i="1"/>
  <c r="M29" i="1"/>
  <c r="J29" i="1"/>
  <c r="K29" i="1" s="1"/>
  <c r="BY29" i="1" s="1"/>
  <c r="I29" i="1"/>
  <c r="H29" i="1"/>
  <c r="L29" i="1" s="1"/>
  <c r="G29" i="1"/>
  <c r="CA28" i="1"/>
  <c r="M28" i="1"/>
  <c r="J28" i="1"/>
  <c r="K28" i="1" s="1"/>
  <c r="BY28" i="1" s="1"/>
  <c r="I28" i="1"/>
  <c r="H28" i="1"/>
  <c r="L28" i="1" s="1"/>
  <c r="G28" i="1"/>
  <c r="CA27" i="1"/>
  <c r="M27" i="1"/>
  <c r="J27" i="1"/>
  <c r="K27" i="1" s="1"/>
  <c r="BY27" i="1" s="1"/>
  <c r="I27" i="1"/>
  <c r="H27" i="1"/>
  <c r="L27" i="1" s="1"/>
  <c r="G27" i="1"/>
  <c r="N94" i="1" l="1"/>
  <c r="N96" i="1"/>
  <c r="N98" i="1"/>
  <c r="N100" i="1"/>
  <c r="N102" i="1"/>
  <c r="N104" i="1"/>
  <c r="K92" i="1"/>
  <c r="BY92" i="1" s="1"/>
  <c r="N83" i="1"/>
  <c r="N85" i="1"/>
  <c r="N87" i="1"/>
  <c r="N89" i="1"/>
  <c r="N91" i="1"/>
  <c r="K79" i="1"/>
  <c r="BY79" i="1" s="1"/>
  <c r="K81" i="1"/>
  <c r="BY81" i="1" s="1"/>
  <c r="N66" i="1"/>
  <c r="N68" i="1"/>
  <c r="N70" i="1"/>
  <c r="N72" i="1"/>
  <c r="N74" i="1"/>
  <c r="N76" i="1"/>
  <c r="N78" i="1"/>
  <c r="N54" i="1"/>
  <c r="K56" i="1"/>
  <c r="BY56" i="1" s="1"/>
  <c r="K58" i="1"/>
  <c r="BY58" i="1" s="1"/>
  <c r="K60" i="1"/>
  <c r="BY60" i="1" s="1"/>
  <c r="K62" i="1"/>
  <c r="BY62" i="1" s="1"/>
  <c r="N57" i="1"/>
  <c r="N59" i="1"/>
  <c r="N61" i="1"/>
  <c r="N63" i="1"/>
  <c r="N65" i="1"/>
  <c r="N53" i="1"/>
  <c r="N55" i="1"/>
  <c r="N50" i="1"/>
  <c r="N52" i="1"/>
  <c r="K40" i="1"/>
  <c r="BY40" i="1" s="1"/>
  <c r="K42" i="1"/>
  <c r="BY42" i="1" s="1"/>
  <c r="K44" i="1"/>
  <c r="BY44" i="1" s="1"/>
  <c r="K46" i="1"/>
  <c r="BY46" i="1" s="1"/>
  <c r="K48" i="1"/>
  <c r="BY48" i="1" s="1"/>
  <c r="N28" i="1"/>
  <c r="K30" i="1"/>
  <c r="BY30" i="1" s="1"/>
  <c r="K32" i="1"/>
  <c r="BY32" i="1" s="1"/>
  <c r="K34" i="1"/>
  <c r="BY34" i="1" s="1"/>
  <c r="K36" i="1"/>
  <c r="BY36" i="1" s="1"/>
  <c r="N27" i="1"/>
  <c r="N29" i="1"/>
  <c r="N33" i="1"/>
  <c r="N35" i="1"/>
  <c r="N37" i="1"/>
  <c r="N39" i="1"/>
  <c r="N31" i="1"/>
  <c r="C5" i="2"/>
  <c r="I14" i="1" l="1"/>
  <c r="J14" i="1"/>
  <c r="I15" i="1"/>
  <c r="J15" i="1"/>
  <c r="I16" i="1"/>
  <c r="J16" i="1"/>
  <c r="I17" i="1"/>
  <c r="J17" i="1"/>
  <c r="I18" i="1"/>
  <c r="J18" i="1"/>
  <c r="I19" i="1"/>
  <c r="J19" i="1"/>
  <c r="I20" i="1"/>
  <c r="J20" i="1"/>
  <c r="I21" i="1"/>
  <c r="J21" i="1"/>
  <c r="I22" i="1"/>
  <c r="J22" i="1"/>
  <c r="I23" i="1"/>
  <c r="J23" i="1"/>
  <c r="I24" i="1"/>
  <c r="J24" i="1"/>
  <c r="I25" i="1"/>
  <c r="J25" i="1"/>
  <c r="I26" i="1"/>
  <c r="J26" i="1"/>
  <c r="I13" i="1"/>
  <c r="J13" i="1"/>
  <c r="CA13" i="1"/>
  <c r="CA14" i="1"/>
  <c r="CA15" i="1"/>
  <c r="CA16" i="1"/>
  <c r="CA17" i="1"/>
  <c r="CA18" i="1"/>
  <c r="CA19" i="1"/>
  <c r="CA20" i="1"/>
  <c r="CA21" i="1"/>
  <c r="CA22" i="1"/>
  <c r="CA23" i="1"/>
  <c r="CA24" i="1"/>
  <c r="CA25" i="1"/>
  <c r="CA26" i="1"/>
  <c r="CA12" i="1"/>
  <c r="M14" i="1" l="1"/>
  <c r="M15" i="1"/>
  <c r="M16" i="1"/>
  <c r="M17" i="1"/>
  <c r="M18" i="1"/>
  <c r="M19" i="1"/>
  <c r="M20" i="1"/>
  <c r="M21" i="1"/>
  <c r="M22" i="1"/>
  <c r="M23" i="1"/>
  <c r="M24" i="1"/>
  <c r="M25" i="1"/>
  <c r="M26" i="1"/>
  <c r="BW10" i="1" l="1"/>
  <c r="BU10" i="1"/>
  <c r="BS10" i="1"/>
  <c r="BQ10" i="1" l="1"/>
  <c r="BO10" i="1"/>
  <c r="BM10" i="1"/>
  <c r="BK10" i="1"/>
  <c r="BI10" i="1"/>
  <c r="BG10" i="1"/>
  <c r="BE10" i="1"/>
  <c r="BC10" i="1"/>
  <c r="BA10" i="1"/>
  <c r="AY10" i="1"/>
  <c r="AW10" i="1"/>
  <c r="AU10" i="1"/>
  <c r="AS10" i="1"/>
  <c r="AQ10" i="1"/>
  <c r="AO10" i="1"/>
  <c r="AM10" i="1"/>
  <c r="AK10" i="1"/>
  <c r="AI10" i="1"/>
  <c r="AG10" i="1"/>
  <c r="AE10" i="1"/>
  <c r="AC10" i="1"/>
  <c r="AA10" i="1"/>
  <c r="Y10" i="1"/>
  <c r="W10" i="1"/>
  <c r="U10" i="1"/>
  <c r="S10" i="1"/>
  <c r="Q10" i="1"/>
  <c r="O10" i="1"/>
  <c r="H13" i="1" l="1"/>
  <c r="L13" i="1" s="1"/>
  <c r="G14" i="1" l="1"/>
  <c r="H14" i="1"/>
  <c r="L14" i="1" s="1"/>
  <c r="G15" i="1"/>
  <c r="H15" i="1"/>
  <c r="L15" i="1" s="1"/>
  <c r="G16" i="1"/>
  <c r="H16" i="1"/>
  <c r="L16" i="1" s="1"/>
  <c r="G17" i="1"/>
  <c r="H17" i="1"/>
  <c r="L17" i="1" s="1"/>
  <c r="G18" i="1"/>
  <c r="H18" i="1"/>
  <c r="L18" i="1" s="1"/>
  <c r="G19" i="1"/>
  <c r="H19" i="1"/>
  <c r="L19" i="1" s="1"/>
  <c r="G20" i="1"/>
  <c r="H20" i="1"/>
  <c r="L20" i="1" s="1"/>
  <c r="G21" i="1"/>
  <c r="H21" i="1"/>
  <c r="L21" i="1" s="1"/>
  <c r="G22" i="1"/>
  <c r="H22" i="1"/>
  <c r="L22" i="1" s="1"/>
  <c r="G23" i="1"/>
  <c r="H23" i="1"/>
  <c r="L23" i="1" s="1"/>
  <c r="G24" i="1"/>
  <c r="H24" i="1"/>
  <c r="L24" i="1" s="1"/>
  <c r="G25" i="1"/>
  <c r="H25" i="1"/>
  <c r="L25" i="1" s="1"/>
  <c r="G26" i="1"/>
  <c r="H26" i="1"/>
  <c r="L26" i="1" s="1"/>
  <c r="G13" i="1" l="1"/>
  <c r="N22" i="1" l="1"/>
  <c r="K22" i="1"/>
  <c r="BY22" i="1" s="1"/>
  <c r="N21" i="1"/>
  <c r="K21" i="1"/>
  <c r="BY21" i="1" s="1"/>
  <c r="N20" i="1"/>
  <c r="K20" i="1"/>
  <c r="BY20" i="1" s="1"/>
  <c r="N14" i="1"/>
  <c r="K14" i="1"/>
  <c r="BY14" i="1" s="1"/>
  <c r="N23" i="1"/>
  <c r="K23" i="1"/>
  <c r="BY23" i="1" s="1"/>
  <c r="N19" i="1"/>
  <c r="K19" i="1"/>
  <c r="BY19" i="1" s="1"/>
  <c r="N26" i="1"/>
  <c r="K26" i="1"/>
  <c r="BY26" i="1" s="1"/>
  <c r="N16" i="1"/>
  <c r="K16" i="1"/>
  <c r="BY16" i="1" s="1"/>
  <c r="N25" i="1"/>
  <c r="K25" i="1"/>
  <c r="BY25" i="1" s="1"/>
  <c r="K15" i="1"/>
  <c r="BY15" i="1" s="1"/>
  <c r="N15" i="1"/>
  <c r="N24" i="1"/>
  <c r="K24" i="1"/>
  <c r="BY24" i="1" s="1"/>
  <c r="N18" i="1"/>
  <c r="K18" i="1"/>
  <c r="BY18" i="1" s="1"/>
  <c r="N17" i="1"/>
  <c r="K17" i="1"/>
  <c r="BY17" i="1" s="1"/>
  <c r="N13" i="1"/>
  <c r="M13" i="1" s="1"/>
  <c r="K13" i="1"/>
  <c r="BY13" i="1" s="1"/>
  <c r="W14" i="2" l="1"/>
  <c r="W15" i="2"/>
  <c r="W19" i="2"/>
  <c r="W12" i="2"/>
  <c r="W18" i="2"/>
  <c r="W9" i="2"/>
  <c r="W5" i="2"/>
  <c r="W22" i="2"/>
  <c r="W10" i="2"/>
  <c r="W20" i="2"/>
  <c r="W13" i="2"/>
  <c r="W17" i="2"/>
  <c r="W8" i="2"/>
  <c r="W6" i="2" l="1"/>
  <c r="W11" i="2"/>
  <c r="W21" i="2"/>
  <c r="W23" i="2"/>
  <c r="W16" i="2"/>
  <c r="W7" i="2"/>
</calcChain>
</file>

<file path=xl/comments1.xml><?xml version="1.0" encoding="utf-8"?>
<comments xmlns="http://schemas.openxmlformats.org/spreadsheetml/2006/main">
  <authors>
    <author>СНГА</author>
  </authors>
  <commentList>
    <comment ref="A5" authorId="0">
      <text>
        <r>
          <rPr>
            <b/>
            <sz val="9"/>
            <color indexed="81"/>
            <rFont val="Tahoma"/>
            <family val="2"/>
            <charset val="204"/>
          </rPr>
          <t>СНГА:</t>
        </r>
        <r>
          <rPr>
            <sz val="9"/>
            <color indexed="81"/>
            <rFont val="Tahoma"/>
            <family val="2"/>
            <charset val="204"/>
          </rPr>
          <t xml:space="preserve">
Ячейка для ввода номера искомой строки в Суточно-месячном графике (соседняя вкладка)</t>
        </r>
      </text>
    </comment>
    <comment ref="C5" authorId="0">
      <text>
        <r>
          <rPr>
            <b/>
            <sz val="9"/>
            <color indexed="81"/>
            <rFont val="Tahoma"/>
            <family val="2"/>
            <charset val="204"/>
          </rPr>
          <t>СНГА:</t>
        </r>
        <r>
          <rPr>
            <sz val="9"/>
            <color indexed="81"/>
            <rFont val="Tahoma"/>
            <family val="2"/>
            <charset val="204"/>
          </rPr>
          <t xml:space="preserve">
Собственные попытки
"Таблицу в формуле взял поменьше)</t>
        </r>
      </text>
    </comment>
    <comment ref="D5" authorId="0">
      <text>
        <r>
          <rPr>
            <b/>
            <sz val="9"/>
            <color indexed="81"/>
            <rFont val="Tahoma"/>
            <family val="2"/>
            <charset val="204"/>
          </rPr>
          <t>СНГА:</t>
        </r>
        <r>
          <rPr>
            <sz val="9"/>
            <color indexed="81"/>
            <rFont val="Tahoma"/>
            <family val="2"/>
            <charset val="204"/>
          </rPr>
          <t xml:space="preserve">
Значение D13 из Суточно-месячного графика (соседняя вкладка)</t>
        </r>
      </text>
    </comment>
    <comment ref="F5" authorId="0">
      <text>
        <r>
          <rPr>
            <b/>
            <sz val="9"/>
            <color indexed="81"/>
            <rFont val="Tahoma"/>
            <family val="2"/>
            <charset val="204"/>
          </rPr>
          <t>СНГА:</t>
        </r>
        <r>
          <rPr>
            <sz val="9"/>
            <color indexed="81"/>
            <rFont val="Tahoma"/>
            <family val="2"/>
            <charset val="204"/>
          </rPr>
          <t xml:space="preserve">
Значение E13 из Суточно-месячного графика (соседняя вкладка)</t>
        </r>
      </text>
    </comment>
    <comment ref="G5" authorId="0">
      <text>
        <r>
          <rPr>
            <b/>
            <sz val="9"/>
            <color indexed="81"/>
            <rFont val="Tahoma"/>
            <family val="2"/>
            <charset val="204"/>
          </rPr>
          <t>СНГА:</t>
        </r>
        <r>
          <rPr>
            <sz val="9"/>
            <color indexed="81"/>
            <rFont val="Tahoma"/>
            <family val="2"/>
            <charset val="204"/>
          </rPr>
          <t xml:space="preserve">
Значение F13 из Суточно-месячного графика (соседняя вкладка)</t>
        </r>
      </text>
    </comment>
    <comment ref="I5" authorId="0">
      <text>
        <r>
          <rPr>
            <b/>
            <sz val="9"/>
            <color indexed="81"/>
            <rFont val="Tahoma"/>
            <family val="2"/>
            <charset val="204"/>
          </rPr>
          <t>СНГА:</t>
        </r>
        <r>
          <rPr>
            <sz val="9"/>
            <color indexed="81"/>
            <rFont val="Tahoma"/>
            <family val="2"/>
            <charset val="204"/>
          </rPr>
          <t xml:space="preserve">
Значение H13 из Суточно-месячного графика (соседняя вкладка)</t>
        </r>
      </text>
    </comment>
    <comment ref="Y5" authorId="0">
      <text>
        <r>
          <rPr>
            <b/>
            <sz val="9"/>
            <color indexed="81"/>
            <rFont val="Tahoma"/>
            <family val="2"/>
            <charset val="204"/>
          </rPr>
          <t>СНГА:</t>
        </r>
        <r>
          <rPr>
            <sz val="9"/>
            <color indexed="81"/>
            <rFont val="Tahoma"/>
            <family val="2"/>
            <charset val="204"/>
          </rPr>
          <t xml:space="preserve">
Значение О13 из Суточно-месячного графика (соседняя вкладка)</t>
        </r>
      </text>
    </comment>
    <comment ref="Z5" authorId="0">
      <text>
        <r>
          <rPr>
            <b/>
            <sz val="9"/>
            <color indexed="81"/>
            <rFont val="Tahoma"/>
            <family val="2"/>
            <charset val="204"/>
          </rPr>
          <t>СНГА:</t>
        </r>
        <r>
          <rPr>
            <sz val="9"/>
            <color indexed="81"/>
            <rFont val="Tahoma"/>
            <family val="2"/>
            <charset val="204"/>
          </rPr>
          <t xml:space="preserve">
Значение Р13 из Суточно-месячного графика (соседняя вкладка)</t>
        </r>
      </text>
    </comment>
    <comment ref="AA5" authorId="0">
      <text>
        <r>
          <rPr>
            <b/>
            <sz val="9"/>
            <color indexed="81"/>
            <rFont val="Tahoma"/>
            <family val="2"/>
            <charset val="204"/>
          </rPr>
          <t>СНГА:</t>
        </r>
        <r>
          <rPr>
            <sz val="9"/>
            <color indexed="81"/>
            <rFont val="Tahoma"/>
            <family val="2"/>
            <charset val="204"/>
          </rPr>
          <t xml:space="preserve">
Далее вправо по порядку на примере двух ячеек слева</t>
        </r>
      </text>
    </comment>
  </commentList>
</comments>
</file>

<file path=xl/sharedStrings.xml><?xml version="1.0" encoding="utf-8"?>
<sst xmlns="http://schemas.openxmlformats.org/spreadsheetml/2006/main" count="201" uniqueCount="132">
  <si>
    <t>план</t>
  </si>
  <si>
    <t>факт</t>
  </si>
  <si>
    <t>Объект/часть объекта</t>
  </si>
  <si>
    <t>Ед. изм.</t>
  </si>
  <si>
    <t>Всего по объекту (проект)</t>
  </si>
  <si>
    <t>Выполнено всего с начала строительства (на начало планового месяца)</t>
  </si>
  <si>
    <t>Остаток                                 (на начало планового месяца)</t>
  </si>
  <si>
    <t>План на месяц</t>
  </si>
  <si>
    <t>План  (накопительный итог  по объекту с начала  месяца)</t>
  </si>
  <si>
    <t>Факт  (накопительный итог  по объекту с начала  месяца)</t>
  </si>
  <si>
    <t xml:space="preserve">Отклонение (по объекту с начала  месяца) </t>
  </si>
  <si>
    <t xml:space="preserve">Остаток              (по объекту с начала  месяца) </t>
  </si>
  <si>
    <t xml:space="preserve">Остаток              (по объекту с начала  строительства) </t>
  </si>
  <si>
    <t>Факт (накопительный итог по объекту с начала строительства на текущий день)</t>
  </si>
  <si>
    <t>Вид работ</t>
  </si>
  <si>
    <t>Суточно-месячный график производства работ на</t>
  </si>
  <si>
    <t>СМУ-1</t>
  </si>
  <si>
    <t>КОНТРОЛЬ изменения комментариев относительно последнего отчёта</t>
  </si>
  <si>
    <t>КОНТР. ИЗМ.</t>
  </si>
  <si>
    <t>прошлый комментарий</t>
  </si>
  <si>
    <r>
      <t>Комментарии и причины недовыполнений</t>
    </r>
    <r>
      <rPr>
        <b/>
        <sz val="16"/>
        <rFont val="Calibri"/>
        <family val="2"/>
        <charset val="204"/>
        <scheme val="minor"/>
      </rPr>
      <t/>
    </r>
  </si>
  <si>
    <t>№ п./п.</t>
  </si>
  <si>
    <t>Наименование работ / объект</t>
  </si>
  <si>
    <t>Объем работ по проекту</t>
  </si>
  <si>
    <t>Выполнено на начало планового месяца</t>
  </si>
  <si>
    <t>Остаток на начало планового месяца</t>
  </si>
  <si>
    <t>Объем работ по набору</t>
  </si>
  <si>
    <t>Выполнено с начала месяца</t>
  </si>
  <si>
    <t>Выполнено за отчётный период</t>
  </si>
  <si>
    <t>Выполнено за прошедшие сутки</t>
  </si>
  <si>
    <t>Примечания</t>
  </si>
  <si>
    <t>ПЛАН</t>
  </si>
  <si>
    <t>ФАКТ</t>
  </si>
  <si>
    <t>Отклонение</t>
  </si>
  <si>
    <t>1</t>
  </si>
  <si>
    <t>1.1</t>
  </si>
  <si>
    <t>1.1.1</t>
  </si>
  <si>
    <t>1.1.2</t>
  </si>
  <si>
    <t>1.1.3</t>
  </si>
  <si>
    <t>1.1.4</t>
  </si>
  <si>
    <t>1.1.5</t>
  </si>
  <si>
    <t>1.1.6</t>
  </si>
  <si>
    <t>1.1.7</t>
  </si>
  <si>
    <t>1.1.8</t>
  </si>
  <si>
    <t>1.1.9</t>
  </si>
  <si>
    <t>1.1.10</t>
  </si>
  <si>
    <t>1.1.11</t>
  </si>
  <si>
    <t>м3</t>
  </si>
  <si>
    <t>Октябрь</t>
  </si>
  <si>
    <t>1.1.12</t>
  </si>
  <si>
    <t>1.1.13</t>
  </si>
  <si>
    <t>1.1.14</t>
  </si>
  <si>
    <t>1.1.15</t>
  </si>
  <si>
    <t>1.1.16</t>
  </si>
  <si>
    <t>1.1.17</t>
  </si>
  <si>
    <t>1.1.18</t>
  </si>
  <si>
    <t>1.1.19</t>
  </si>
  <si>
    <t>Административное здание</t>
  </si>
  <si>
    <t>разработка грунта под фундамент</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</si>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</sst>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FC19]mmmm"/>
    <numFmt numFmtId="166" formatCode="_(* #,##0.00_);_(* \(#,##0.00\);_(* &quot;-&quot;??_);_(@_)"/>
    <numFmt numFmtId="167" formatCode="_-* #.##0.00_р_._-;\-* #.##0.00_р_._-;_-* &quot;-&quot;??_р_._-;_-@_-"/>
    <numFmt numFmtId="168" formatCode="_(* #.##0.00_);_(* \(#.##0.00\);_(* &quot;-&quot;??_);_(@_)"/>
  </numFmts>
  <fonts count="25" x14ac:knownFonts="1">
    <font>
      <sz val="11"/>
      <color theme="1"/>
      <name val="Calibri"/>
      <family val="2"/>
      <charset val="204"/>
      <scheme val="minor"/>
    </font>
    <font>
      <sz val="11"/>
      <color theme="0"/>
      <name val="Calibri"/>
      <family val="2"/>
      <charset val="204"/>
      <scheme val="minor"/>
    </font>
    <font>
      <b/>
      <sz val="11"/>
      <color theme="1"/>
      <name val="Calibri"/>
      <family val="2"/>
      <charset val="204"/>
      <scheme val="minor"/>
    </font>
    <font>
      <sz val="10"/>
      <name val="Arial"/>
      <family val="2"/>
      <charset val="204"/>
    </font>
    <font>
      <b/>
      <sz val="14"/>
      <color theme="1"/>
      <name val="Calibri"/>
      <family val="2"/>
      <charset val="204"/>
      <scheme val="minor"/>
    </font>
    <font>
      <sz val="11"/>
      <color rgb="FFFF0000"/>
      <name val="Calibri"/>
      <family val="2"/>
      <charset val="204"/>
      <scheme val="minor"/>
    </font>
    <font>
      <b/>
      <sz val="14"/>
      <color rgb="FFFF0000"/>
      <name val="Calibri"/>
      <family val="2"/>
      <charset val="204"/>
      <scheme val="minor"/>
    </font>
    <font>
      <sz val="11"/>
      <name val="Calibri"/>
      <family val="2"/>
      <charset val="204"/>
      <scheme val="minor"/>
    </font>
    <font>
      <b/>
      <i/>
      <sz val="28"/>
      <color rgb="FFFF0000"/>
      <name val="Calibri"/>
      <family val="2"/>
      <charset val="204"/>
      <scheme val="minor"/>
    </font>
    <font>
      <sz val="14"/>
      <color theme="1"/>
      <name val="Calibri"/>
      <family val="2"/>
      <charset val="204"/>
      <scheme val="minor"/>
    </font>
    <font>
      <sz val="16"/>
      <color theme="0"/>
      <name val="Calibri"/>
      <family val="2"/>
      <charset val="204"/>
      <scheme val="minor"/>
    </font>
    <font>
      <sz val="12"/>
      <color theme="0"/>
      <name val="Calibri"/>
      <family val="2"/>
      <charset val="204"/>
      <scheme val="minor"/>
    </font>
    <font>
      <b/>
      <sz val="20"/>
      <name val="Calibri"/>
      <family val="2"/>
      <charset val="204"/>
      <scheme val="minor"/>
    </font>
    <font>
      <b/>
      <sz val="16"/>
      <name val="Calibri"/>
      <family val="2"/>
      <charset val="204"/>
      <scheme val="minor"/>
    </font>
    <font>
      <b/>
      <sz val="11"/>
      <name val="Calibri"/>
      <family val="2"/>
      <charset val="204"/>
      <scheme val="minor"/>
    </font>
    <font>
      <sz val="24"/>
      <color rgb="FFFF0000"/>
      <name val="Calibri"/>
      <family val="2"/>
      <charset val="204"/>
      <scheme val="minor"/>
    </font>
    <font>
      <b/>
      <sz val="20"/>
      <color rgb="FFFF0000"/>
      <name val="Calibri"/>
      <family val="2"/>
      <charset val="204"/>
      <scheme val="minor"/>
    </font>
    <font>
      <b/>
      <sz val="28"/>
      <color rgb="FFFF0000"/>
      <name val="Calibri"/>
      <family val="2"/>
      <charset val="204"/>
      <scheme val="minor"/>
    </font>
    <font>
      <b/>
      <sz val="8"/>
      <color theme="1"/>
      <name val="Calibri"/>
      <family val="2"/>
      <charset val="204"/>
      <scheme val="minor"/>
    </font>
    <font>
      <sz val="11"/>
      <color theme="1"/>
      <name val="Calibri"/>
      <family val="2"/>
      <charset val="204"/>
      <scheme val="minor"/>
    </font>
    <font>
      <sz val="10"/>
      <color theme="1"/>
      <name val="Calibri"/>
      <family val="2"/>
      <charset val="204"/>
      <scheme val="minor"/>
    </font>
    <font>
      <sz val="10"/>
      <name val="Calibri"/>
      <family val="2"/>
      <charset val="204"/>
      <scheme val="minor"/>
    </font>
    <font>
      <sz val="10"/>
      <name val="Arial Cyr"/>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FCC66"/>
        <bgColor indexed="64"/>
      </patternFill>
    </fill>
    <fill>
      <patternFill patternType="solid">
        <fgColor theme="0" tint="-0.14999847407452621"/>
        <bgColor indexed="64"/>
      </patternFill>
    </fill>
    <fill>
      <patternFill patternType="solid">
        <fgColor rgb="FFFFE0C1"/>
        <bgColor indexed="64"/>
      </patternFill>
    </fill>
    <fill>
      <patternFill patternType="solid">
        <fgColor theme="5" tint="0.59999389629810485"/>
        <bgColor indexed="64"/>
      </patternFill>
    </fill>
    <fill>
      <patternFill patternType="solid">
        <fgColor rgb="FFFFFF0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s>
  <cellStyleXfs count="25">
    <xf numFmtId="0" fontId="0"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166" fontId="3" fillId="0" borderId="0" applyFont="0" applyFill="0" applyBorder="0" applyAlignment="0" applyProtection="0"/>
    <xf numFmtId="168" fontId="3" fillId="0" borderId="0" applyFont="0" applyFill="0" applyBorder="0" applyAlignment="0" applyProtection="0"/>
    <xf numFmtId="167" fontId="2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cellStyleXfs>
  <cellXfs count="141">
    <xf numFmtId="0" fontId="0" fillId="0" borderId="0" xfId="0"/>
    <xf numFmtId="0" fontId="0" fillId="0"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4" fillId="2" borderId="0" xfId="0" applyFont="1" applyFill="1" applyAlignment="1" applyProtection="1">
      <alignment horizontal="center" vertical="center" wrapText="1"/>
      <protection locked="0"/>
    </xf>
    <xf numFmtId="0" fontId="6" fillId="2" borderId="3" xfId="0" applyFont="1" applyFill="1" applyBorder="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14" fontId="0" fillId="0" borderId="0" xfId="0" applyNumberFormat="1" applyFont="1" applyBorder="1" applyAlignment="1" applyProtection="1">
      <alignment horizontal="left" vertical="center"/>
      <protection locked="0"/>
    </xf>
    <xf numFmtId="164" fontId="7" fillId="0" borderId="6" xfId="0" applyNumberFormat="1" applyFont="1" applyFill="1" applyBorder="1" applyAlignment="1" applyProtection="1">
      <alignment horizontal="center" vertical="center" wrapText="1"/>
      <protection locked="0"/>
    </xf>
    <xf numFmtId="164" fontId="7" fillId="0" borderId="7"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4" fontId="11" fillId="0" borderId="0" xfId="0" applyNumberFormat="1" applyFont="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1" fillId="0" borderId="0" xfId="0" applyNumberFormat="1" applyFont="1" applyAlignment="1" applyProtection="1">
      <alignment horizontal="left" vertical="center"/>
      <protection hidden="1"/>
    </xf>
    <xf numFmtId="0" fontId="5" fillId="0" borderId="0" xfId="0" applyNumberFormat="1" applyFont="1" applyAlignment="1" applyProtection="1">
      <alignment horizontal="left" vertical="center"/>
      <protection locked="0"/>
    </xf>
    <xf numFmtId="0" fontId="1" fillId="0" borderId="24" xfId="0" applyNumberFormat="1" applyFont="1" applyBorder="1" applyAlignment="1" applyProtection="1">
      <alignment horizontal="left" vertical="center"/>
      <protection hidden="1"/>
    </xf>
    <xf numFmtId="0" fontId="5" fillId="0" borderId="24" xfId="0" applyNumberFormat="1" applyFont="1" applyBorder="1" applyAlignment="1" applyProtection="1">
      <alignment horizontal="left" vertical="center"/>
      <protection locked="0"/>
    </xf>
    <xf numFmtId="0" fontId="0" fillId="0" borderId="5" xfId="0" applyFont="1" applyFill="1" applyBorder="1" applyAlignment="1" applyProtection="1">
      <alignment horizontal="center" vertical="center" wrapText="1"/>
      <protection locked="0"/>
    </xf>
    <xf numFmtId="165" fontId="0" fillId="0" borderId="0" xfId="0" applyNumberFormat="1" applyFont="1" applyAlignment="1" applyProtection="1">
      <alignment horizontal="center" vertical="center"/>
      <protection locked="0"/>
    </xf>
    <xf numFmtId="0" fontId="0" fillId="4" borderId="25"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4" fontId="4" fillId="5" borderId="18" xfId="0" applyNumberFormat="1" applyFont="1" applyFill="1" applyBorder="1" applyAlignment="1" applyProtection="1">
      <alignment horizontal="center" vertical="center" wrapText="1"/>
      <protection locked="0"/>
    </xf>
    <xf numFmtId="4" fontId="4" fillId="5" borderId="27" xfId="0" applyNumberFormat="1" applyFont="1" applyFill="1" applyBorder="1" applyAlignment="1" applyProtection="1">
      <alignment horizontal="center" vertical="center" wrapText="1"/>
      <protection locked="0"/>
    </xf>
    <xf numFmtId="164" fontId="4" fillId="5" borderId="17" xfId="0" applyNumberFormat="1" applyFont="1" applyFill="1" applyBorder="1" applyAlignment="1" applyProtection="1">
      <alignment horizontal="center" vertical="center" wrapText="1"/>
      <protection locked="0" hidden="1"/>
    </xf>
    <xf numFmtId="164" fontId="4" fillId="5" borderId="18" xfId="0" applyNumberFormat="1" applyFont="1" applyFill="1" applyBorder="1" applyAlignment="1" applyProtection="1">
      <alignment horizontal="center" vertical="center" wrapText="1"/>
      <protection locked="0" hidden="1"/>
    </xf>
    <xf numFmtId="0" fontId="4" fillId="5" borderId="18" xfId="0" applyFont="1" applyFill="1" applyBorder="1" applyAlignment="1" applyProtection="1">
      <alignment horizontal="center" vertical="center" wrapText="1"/>
      <protection locked="0" hidden="1"/>
    </xf>
    <xf numFmtId="0" fontId="4" fillId="5" borderId="28" xfId="0" applyFont="1" applyFill="1" applyBorder="1" applyAlignment="1" applyProtection="1">
      <alignment horizontal="center" vertical="center" wrapText="1"/>
      <protection locked="0" hidden="1"/>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10" fillId="0" borderId="0" xfId="0" applyFont="1" applyBorder="1" applyAlignment="1" applyProtection="1">
      <alignment vertical="center" wrapText="1"/>
      <protection locked="0"/>
    </xf>
    <xf numFmtId="14" fontId="9" fillId="0" borderId="0" xfId="0" applyNumberFormat="1" applyFont="1" applyAlignment="1" applyProtection="1">
      <alignment horizontal="left" vertical="center"/>
      <protection locked="0"/>
    </xf>
    <xf numFmtId="0" fontId="10" fillId="0" borderId="24" xfId="0" applyFont="1" applyBorder="1" applyAlignment="1" applyProtection="1">
      <alignment vertical="center" wrapText="1"/>
      <protection locked="0"/>
    </xf>
    <xf numFmtId="14" fontId="10" fillId="0" borderId="0" xfId="0" applyNumberFormat="1" applyFont="1" applyBorder="1" applyAlignment="1" applyProtection="1">
      <alignment horizontal="center" vertical="center"/>
      <protection locked="0"/>
    </xf>
    <xf numFmtId="0" fontId="1" fillId="0" borderId="0" xfId="0" applyFont="1" applyAlignment="1" applyProtection="1">
      <alignment horizontal="left" vertical="center"/>
      <protection locked="0" hidden="1"/>
    </xf>
    <xf numFmtId="0" fontId="9" fillId="5" borderId="19" xfId="0" applyFont="1" applyFill="1" applyBorder="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8" fillId="0" borderId="22" xfId="0" applyFont="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17" fillId="0" borderId="6" xfId="0" applyNumberFormat="1"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14" fontId="0" fillId="0" borderId="6" xfId="0" applyNumberFormat="1"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4" fillId="5" borderId="18"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6" xfId="0" applyFont="1" applyFill="1" applyBorder="1" applyAlignment="1">
      <alignment horizontal="left" vertical="center"/>
    </xf>
    <xf numFmtId="0" fontId="2" fillId="0" borderId="6" xfId="0" applyFont="1" applyFill="1" applyBorder="1" applyAlignment="1">
      <alignment horizontal="left" vertical="center"/>
    </xf>
    <xf numFmtId="0" fontId="2" fillId="5" borderId="6" xfId="0" applyFont="1" applyFill="1" applyBorder="1" applyAlignment="1">
      <alignment horizontal="center" vertical="center" wrapText="1"/>
    </xf>
    <xf numFmtId="49" fontId="2" fillId="5" borderId="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0" fontId="20" fillId="0" borderId="31"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0" fontId="2" fillId="5" borderId="3" xfId="0" applyFont="1" applyFill="1" applyBorder="1" applyAlignment="1">
      <alignment horizontal="center" vertical="center"/>
    </xf>
    <xf numFmtId="0" fontId="0" fillId="0" borderId="6" xfId="0" applyBorder="1" applyAlignment="1">
      <alignment horizontal="center" vertical="center" wrapText="1"/>
    </xf>
    <xf numFmtId="0" fontId="0" fillId="5" borderId="6" xfId="0" applyFill="1" applyBorder="1" applyAlignment="1">
      <alignment horizontal="center" vertical="center" wrapText="1"/>
    </xf>
    <xf numFmtId="49" fontId="0" fillId="0" borderId="5" xfId="0" applyNumberFormat="1" applyBorder="1" applyAlignment="1">
      <alignment horizontal="center" vertical="center" wrapText="1"/>
    </xf>
    <xf numFmtId="4" fontId="0" fillId="0" borderId="6" xfId="0" applyNumberFormat="1" applyBorder="1" applyAlignment="1">
      <alignment horizontal="center" vertical="center" wrapText="1"/>
    </xf>
    <xf numFmtId="0" fontId="20" fillId="5" borderId="33"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5" borderId="7" xfId="0" applyFill="1" applyBorder="1" applyAlignment="1">
      <alignment horizontal="left" vertical="center"/>
    </xf>
    <xf numFmtId="0" fontId="14" fillId="5" borderId="16" xfId="0" applyFont="1" applyFill="1" applyBorder="1" applyAlignment="1">
      <alignment vertical="center" wrapText="1"/>
    </xf>
    <xf numFmtId="0" fontId="14" fillId="0" borderId="16" xfId="0" applyFont="1" applyFill="1" applyBorder="1" applyAlignment="1">
      <alignment vertical="center" wrapText="1"/>
    </xf>
    <xf numFmtId="0" fontId="7" fillId="0" borderId="16" xfId="0" applyFont="1" applyFill="1" applyBorder="1" applyAlignment="1">
      <alignment vertical="center" wrapText="1"/>
    </xf>
    <xf numFmtId="0" fontId="20" fillId="4" borderId="11"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0" fillId="5" borderId="36" xfId="0" applyFont="1" applyFill="1" applyBorder="1" applyAlignment="1">
      <alignment vertical="center" wrapText="1"/>
    </xf>
    <xf numFmtId="0" fontId="20" fillId="5" borderId="18" xfId="0" applyFont="1" applyFill="1" applyBorder="1" applyAlignment="1">
      <alignment vertical="center" wrapText="1"/>
    </xf>
    <xf numFmtId="0" fontId="20" fillId="5" borderId="26"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20" fillId="5" borderId="26" xfId="0" applyFont="1" applyFill="1" applyBorder="1" applyAlignment="1">
      <alignment vertical="center" wrapText="1"/>
    </xf>
    <xf numFmtId="0" fontId="0" fillId="0" borderId="0" xfId="0" applyFont="1" applyAlignment="1" applyProtection="1">
      <alignment vertical="center"/>
      <protection locked="0"/>
    </xf>
    <xf numFmtId="164" fontId="0" fillId="3" borderId="4" xfId="0" applyNumberFormat="1" applyFont="1" applyFill="1" applyBorder="1" applyAlignment="1" applyProtection="1">
      <alignment horizontal="center" vertical="center" wrapText="1"/>
      <protection hidden="1"/>
    </xf>
    <xf numFmtId="164" fontId="0" fillId="3" borderId="6" xfId="0" applyNumberFormat="1" applyFont="1" applyFill="1" applyBorder="1" applyAlignment="1" applyProtection="1">
      <alignment horizontal="center" vertical="center" wrapText="1"/>
      <protection hidden="1"/>
    </xf>
    <xf numFmtId="164" fontId="0" fillId="3" borderId="5" xfId="0" applyNumberFormat="1"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locked="0"/>
    </xf>
    <xf numFmtId="0" fontId="2" fillId="5" borderId="6" xfId="0" applyFont="1" applyFill="1" applyBorder="1" applyAlignment="1">
      <alignment horizontal="center" vertical="center"/>
    </xf>
    <xf numFmtId="0" fontId="0" fillId="0" borderId="6" xfId="0" applyBorder="1" applyAlignment="1">
      <alignment horizontal="center" vertical="center" wrapText="1"/>
    </xf>
    <xf numFmtId="0" fontId="0" fillId="5" borderId="6" xfId="0" applyFill="1" applyBorder="1" applyAlignment="1">
      <alignment horizontal="center" vertical="center" wrapText="1"/>
    </xf>
    <xf numFmtId="49" fontId="0" fillId="0" borderId="5" xfId="0" applyNumberFormat="1" applyBorder="1" applyAlignment="1">
      <alignment horizontal="center" vertical="center" wrapText="1"/>
    </xf>
    <xf numFmtId="4" fontId="0" fillId="0" borderId="6" xfId="0" applyNumberFormat="1" applyBorder="1" applyAlignment="1">
      <alignment horizontal="center" vertical="center" wrapText="1"/>
    </xf>
    <xf numFmtId="0" fontId="7" fillId="0" borderId="6" xfId="0" applyFont="1" applyFill="1" applyBorder="1" applyAlignment="1">
      <alignment horizontal="left" vertical="center" wrapText="1"/>
    </xf>
    <xf numFmtId="3" fontId="0" fillId="0" borderId="3" xfId="0" applyNumberFormat="1" applyFont="1" applyFill="1" applyBorder="1" applyAlignment="1" applyProtection="1">
      <alignment horizontal="center" vertical="center" wrapText="1"/>
      <protection locked="0"/>
    </xf>
    <xf numFmtId="0" fontId="0" fillId="5" borderId="7" xfId="0" applyFill="1" applyBorder="1" applyAlignment="1">
      <alignment horizontal="center" vertical="center" wrapText="1"/>
    </xf>
    <xf numFmtId="0" fontId="0" fillId="5" borderId="7" xfId="0" applyFill="1" applyBorder="1" applyAlignment="1">
      <alignment horizontal="left" vertical="center"/>
    </xf>
    <xf numFmtId="0" fontId="7" fillId="0" borderId="16" xfId="0" applyFont="1" applyFill="1" applyBorder="1" applyAlignment="1">
      <alignment vertical="center" wrapText="1"/>
    </xf>
    <xf numFmtId="0" fontId="7" fillId="0" borderId="3" xfId="0" applyFont="1" applyBorder="1" applyAlignment="1" applyProtection="1">
      <alignment horizontal="left" vertical="center" wrapText="1"/>
      <protection locked="0"/>
    </xf>
    <xf numFmtId="0" fontId="7" fillId="6" borderId="6" xfId="0" applyFont="1" applyFill="1" applyBorder="1" applyAlignment="1">
      <alignment horizontal="left" vertical="center" wrapText="1"/>
    </xf>
    <xf numFmtId="0" fontId="0" fillId="6" borderId="6" xfId="0" applyFill="1" applyBorder="1" applyAlignment="1">
      <alignment horizontal="center" vertical="center" wrapText="1"/>
    </xf>
    <xf numFmtId="4" fontId="0" fillId="6" borderId="6" xfId="0" applyNumberFormat="1" applyFill="1" applyBorder="1" applyAlignment="1">
      <alignment horizontal="center" vertical="center" wrapText="1"/>
    </xf>
    <xf numFmtId="3" fontId="0" fillId="6" borderId="3" xfId="0" applyNumberFormat="1"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0" borderId="0" xfId="0" applyAlignment="1">
      <alignment vertical="center"/>
    </xf>
    <xf numFmtId="0" fontId="7" fillId="6" borderId="5"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center" vertical="center" wrapText="1"/>
      <protection locked="0"/>
    </xf>
    <xf numFmtId="164" fontId="7" fillId="6" borderId="18" xfId="0" applyNumberFormat="1" applyFont="1" applyFill="1" applyBorder="1" applyAlignment="1" applyProtection="1">
      <alignment horizontal="center" vertical="center" wrapText="1"/>
      <protection locked="0"/>
    </xf>
    <xf numFmtId="164" fontId="0" fillId="6" borderId="6" xfId="0" applyNumberFormat="1" applyFont="1" applyFill="1" applyBorder="1" applyAlignment="1" applyProtection="1">
      <alignment horizontal="center" vertical="center" wrapText="1"/>
      <protection hidden="1"/>
    </xf>
    <xf numFmtId="0" fontId="0" fillId="6" borderId="17" xfId="0"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14" fontId="15" fillId="0" borderId="6" xfId="0" applyNumberFormat="1"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14" fontId="9" fillId="4" borderId="15" xfId="0" applyNumberFormat="1" applyFont="1" applyFill="1" applyBorder="1" applyAlignment="1" applyProtection="1">
      <alignment horizontal="center" vertical="center" wrapText="1"/>
      <protection hidden="1"/>
    </xf>
    <xf numFmtId="14" fontId="9" fillId="4" borderId="14" xfId="0" applyNumberFormat="1" applyFont="1" applyFill="1" applyBorder="1" applyAlignment="1" applyProtection="1">
      <alignment horizontal="center" vertical="center" wrapText="1"/>
      <protection hidden="1"/>
    </xf>
    <xf numFmtId="0" fontId="0" fillId="4" borderId="2" xfId="0" applyFont="1" applyFill="1" applyBorder="1" applyAlignment="1" applyProtection="1">
      <alignment horizontal="center" vertical="center" wrapText="1"/>
      <protection locked="0"/>
    </xf>
    <xf numFmtId="0" fontId="0" fillId="4" borderId="8" xfId="0" applyFont="1" applyFill="1" applyBorder="1" applyAlignment="1" applyProtection="1">
      <alignment horizontal="center" vertical="center" wrapText="1"/>
      <protection locked="0"/>
    </xf>
    <xf numFmtId="0" fontId="0" fillId="4" borderId="29" xfId="0" applyFont="1" applyFill="1" applyBorder="1" applyAlignment="1" applyProtection="1">
      <alignment horizontal="center" vertical="center" wrapText="1"/>
      <protection locked="0"/>
    </xf>
    <xf numFmtId="0" fontId="0" fillId="4" borderId="9" xfId="0" applyFont="1" applyFill="1" applyBorder="1" applyAlignment="1" applyProtection="1">
      <alignment horizontal="center" vertical="center" wrapText="1"/>
      <protection locked="0"/>
    </xf>
    <xf numFmtId="14" fontId="9" fillId="4" borderId="12" xfId="0" applyNumberFormat="1" applyFont="1" applyFill="1" applyBorder="1" applyAlignment="1" applyProtection="1">
      <alignment horizontal="center" vertical="center" wrapText="1"/>
      <protection hidden="1"/>
    </xf>
    <xf numFmtId="14" fontId="9" fillId="4" borderId="13" xfId="0" applyNumberFormat="1" applyFont="1" applyFill="1" applyBorder="1" applyAlignment="1" applyProtection="1">
      <alignment horizontal="center" vertical="center" wrapText="1"/>
      <protection hidden="1"/>
    </xf>
    <xf numFmtId="0" fontId="20" fillId="4" borderId="2" xfId="0" applyFont="1" applyFill="1" applyBorder="1" applyAlignment="1">
      <alignment horizontal="center" vertical="center" wrapText="1"/>
    </xf>
    <xf numFmtId="0" fontId="20" fillId="4" borderId="11" xfId="0" applyFont="1" applyFill="1" applyBorder="1" applyAlignment="1">
      <alignment horizontal="center" vertical="center" wrapText="1"/>
    </xf>
    <xf numFmtId="49" fontId="20" fillId="4" borderId="1" xfId="0" applyNumberFormat="1" applyFont="1" applyFill="1" applyBorder="1" applyAlignment="1">
      <alignment horizontal="center" vertical="center" wrapText="1"/>
    </xf>
    <xf numFmtId="49" fontId="20" fillId="4" borderId="10" xfId="0" applyNumberFormat="1"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18" xfId="0" applyFont="1" applyFill="1" applyBorder="1" applyAlignment="1">
      <alignment horizontal="center" vertical="center" wrapText="1"/>
    </xf>
  </cellXfs>
  <cellStyles count="25">
    <cellStyle name="Обычный" xfId="0" builtinId="0"/>
    <cellStyle name="Обычный 10" xfId="3"/>
    <cellStyle name="Обычный 12" xfId="4"/>
    <cellStyle name="Обычный 13" xfId="5"/>
    <cellStyle name="Обычный 14" xfId="6"/>
    <cellStyle name="Обычный 15" xfId="7"/>
    <cellStyle name="Обычный 2" xfId="1"/>
    <cellStyle name="Обычный 2 2" xfId="8"/>
    <cellStyle name="Обычный 2 3" xfId="23"/>
    <cellStyle name="Обычный 3" xfId="2"/>
    <cellStyle name="Обычный 4" xfId="22"/>
    <cellStyle name="Обычный 4 10" xfId="9"/>
    <cellStyle name="Обычный 6" xfId="10"/>
    <cellStyle name="Обычный 60" xfId="11"/>
    <cellStyle name="Обычный 63" xfId="12"/>
    <cellStyle name="Обычный 7" xfId="13"/>
    <cellStyle name="Обычный 8" xfId="14"/>
    <cellStyle name="Обычный 9" xfId="15"/>
    <cellStyle name="Финансовый 2" xfId="16"/>
    <cellStyle name="Финансовый 2 2" xfId="24"/>
    <cellStyle name="Финансовый 2 2 10" xfId="17"/>
    <cellStyle name="Финансовый 3" xfId="20"/>
    <cellStyle name="Финансовый 3 2" xfId="21"/>
    <cellStyle name="Финансовый 4" xfId="19"/>
    <cellStyle name="Финансовый 6" xfId="18"/>
  </cellStyles>
  <dxfs count="66">
    <dxf>
      <font>
        <color theme="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ont>
        <color rgb="FFFF9900"/>
      </font>
      <fill>
        <patternFill>
          <bgColor rgb="FFFFE0C1"/>
        </patternFill>
      </fill>
    </dxf>
    <dxf>
      <fill>
        <patternFill>
          <bgColor theme="5" tint="0.59996337778862885"/>
        </patternFill>
      </fill>
    </dxf>
    <dxf>
      <font>
        <b/>
        <i val="0"/>
        <color rgb="FFFF0000"/>
      </font>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b/>
        <i val="0"/>
        <color rgb="FFFF0000"/>
      </font>
      <fill>
        <patternFill>
          <bgColor theme="5" tint="0.79998168889431442"/>
        </patternFill>
      </fill>
    </dxf>
    <dxf>
      <font>
        <color theme="0"/>
      </font>
    </dxf>
  </dxfs>
  <tableStyles count="0" defaultTableStyle="TableStyleMedium2" defaultPivotStyle="PivotStyleLight16"/>
  <colors>
    <mruColors>
      <color rgb="FFFF9900"/>
      <color rgb="FF0000FF"/>
      <color rgb="FFFFE0C1"/>
      <color rgb="FFFFCC99"/>
      <color rgb="FFFFD3A7"/>
      <color rgb="FFFFFFCC"/>
      <color rgb="FFFFD757"/>
      <color rgb="FFFFCC66"/>
      <color rgb="FFFFFF99"/>
      <color rgb="FFFFCD2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outlinePr summaryBelow="0"/>
    <pageSetUpPr fitToPage="1"/>
  </sheetPr>
  <dimension ref="A1:CC104"/>
  <sheetViews>
    <sheetView view="pageBreakPreview" zoomScale="60" zoomScaleNormal="85" workbookViewId="0">
      <pane xSplit="14" ySplit="11" topLeftCell="BV12" activePane="bottomRight" state="frozen"/>
      <selection pane="topRight" activeCell="P1" sqref="P1"/>
      <selection pane="bottomLeft" activeCell="A12" sqref="A12"/>
      <selection pane="bottomRight" sqref="A1:BY1"/>
    </sheetView>
  </sheetViews>
  <sheetFormatPr defaultColWidth="9.140625" defaultRowHeight="15" outlineLevelRow="1" x14ac:dyDescent="0.25"/>
  <cols>
    <col min="1" max="1" width="8.7109375" style="9" customWidth="1"/>
    <col min="2" max="2" width="38.7109375" style="9" customWidth="1"/>
    <col min="3" max="3" width="39.5703125" style="9" customWidth="1"/>
    <col min="4" max="4" width="9.140625" style="9" customWidth="1"/>
    <col min="5" max="5" width="9" style="9" customWidth="1"/>
    <col min="6" max="6" width="10.42578125" style="9" bestFit="1" customWidth="1"/>
    <col min="7" max="8" width="9.7109375" style="9" customWidth="1"/>
    <col min="9" max="14" width="9.140625" style="9" customWidth="1"/>
    <col min="15" max="76" width="8.7109375" style="9" customWidth="1"/>
    <col min="77" max="77" width="0.140625" style="15" customWidth="1"/>
    <col min="78" max="78" width="80.7109375" style="9" customWidth="1"/>
    <col min="79" max="79" width="17.140625" style="9" customWidth="1"/>
    <col min="80" max="80" width="80.7109375" style="9" customWidth="1"/>
    <col min="81" max="81" width="10.7109375" style="9" customWidth="1"/>
    <col min="82" max="16384" width="9.140625" style="9"/>
  </cols>
  <sheetData>
    <row r="1" spans="1:81" s="7" customFormat="1" ht="15" customHeight="1" x14ac:dyDescent="0.25">
      <c r="A1" s="41">
        <v>1</v>
      </c>
      <c r="B1" s="41">
        <v>2</v>
      </c>
      <c r="C1" s="50">
        <v>3</v>
      </c>
      <c r="D1" s="50">
        <v>4</v>
      </c>
      <c r="E1" s="50">
        <v>5</v>
      </c>
      <c r="F1" s="50">
        <v>6</v>
      </c>
      <c r="G1" s="50">
        <v>7</v>
      </c>
      <c r="H1" s="50">
        <v>8</v>
      </c>
      <c r="I1" s="50">
        <v>9</v>
      </c>
      <c r="J1" s="50">
        <v>10</v>
      </c>
      <c r="K1" s="50">
        <v>11</v>
      </c>
      <c r="L1" s="50">
        <v>12</v>
      </c>
      <c r="M1" s="50">
        <v>13</v>
      </c>
      <c r="N1" s="50">
        <v>14</v>
      </c>
      <c r="O1" s="50">
        <v>15</v>
      </c>
      <c r="P1" s="50">
        <v>16</v>
      </c>
      <c r="Q1" s="50">
        <v>17</v>
      </c>
      <c r="R1" s="50">
        <v>18</v>
      </c>
      <c r="S1" s="50">
        <v>19</v>
      </c>
      <c r="T1" s="50">
        <v>20</v>
      </c>
      <c r="U1" s="50">
        <v>21</v>
      </c>
      <c r="V1" s="50">
        <v>22</v>
      </c>
      <c r="W1" s="50">
        <v>23</v>
      </c>
      <c r="X1" s="50">
        <v>24</v>
      </c>
      <c r="Y1" s="50">
        <v>25</v>
      </c>
      <c r="Z1" s="50">
        <v>26</v>
      </c>
      <c r="AA1" s="50">
        <v>27</v>
      </c>
      <c r="AB1" s="50">
        <v>28</v>
      </c>
      <c r="AC1" s="50">
        <v>29</v>
      </c>
      <c r="AD1" s="50">
        <v>30</v>
      </c>
      <c r="AE1" s="50">
        <v>31</v>
      </c>
      <c r="AF1" s="50">
        <v>32</v>
      </c>
      <c r="AG1" s="50">
        <v>33</v>
      </c>
      <c r="AH1" s="50">
        <v>34</v>
      </c>
      <c r="AI1" s="50">
        <v>35</v>
      </c>
      <c r="AJ1" s="50">
        <v>36</v>
      </c>
      <c r="AK1" s="50">
        <v>37</v>
      </c>
      <c r="AL1" s="50">
        <v>38</v>
      </c>
      <c r="AM1" s="50">
        <v>39</v>
      </c>
      <c r="AN1" s="50">
        <v>40</v>
      </c>
      <c r="AO1" s="50">
        <v>41</v>
      </c>
      <c r="AP1" s="50">
        <v>42</v>
      </c>
      <c r="AQ1" s="50">
        <v>43</v>
      </c>
      <c r="AR1" s="50">
        <v>44</v>
      </c>
      <c r="AS1" s="50">
        <v>45</v>
      </c>
      <c r="AT1" s="50">
        <v>46</v>
      </c>
      <c r="AU1" s="50">
        <v>47</v>
      </c>
      <c r="AV1" s="50">
        <v>48</v>
      </c>
      <c r="AW1" s="50">
        <v>49</v>
      </c>
      <c r="AX1" s="50">
        <v>50</v>
      </c>
      <c r="AY1" s="50">
        <v>51</v>
      </c>
      <c r="AZ1" s="50">
        <v>52</v>
      </c>
      <c r="BA1" s="50">
        <v>53</v>
      </c>
      <c r="BB1" s="50">
        <v>54</v>
      </c>
      <c r="BC1" s="50">
        <v>55</v>
      </c>
      <c r="BD1" s="50">
        <v>56</v>
      </c>
      <c r="BE1" s="50">
        <v>57</v>
      </c>
      <c r="BF1" s="50">
        <v>58</v>
      </c>
      <c r="BG1" s="50">
        <v>59</v>
      </c>
      <c r="BH1" s="50">
        <v>60</v>
      </c>
      <c r="BI1" s="50">
        <v>61</v>
      </c>
      <c r="BJ1" s="50">
        <v>62</v>
      </c>
      <c r="BK1" s="50">
        <v>63</v>
      </c>
      <c r="BL1" s="50">
        <v>64</v>
      </c>
      <c r="BM1" s="50">
        <v>65</v>
      </c>
      <c r="BN1" s="50">
        <v>66</v>
      </c>
      <c r="BO1" s="50">
        <v>67</v>
      </c>
      <c r="BP1" s="50">
        <v>68</v>
      </c>
      <c r="BQ1" s="50">
        <v>69</v>
      </c>
      <c r="BR1" s="50">
        <v>70</v>
      </c>
      <c r="BS1" s="50">
        <v>71</v>
      </c>
      <c r="BT1" s="50">
        <v>72</v>
      </c>
      <c r="BU1" s="50">
        <v>73</v>
      </c>
      <c r="BV1" s="50">
        <v>74</v>
      </c>
      <c r="BW1" s="50">
        <v>75</v>
      </c>
      <c r="BX1" s="50">
        <v>76</v>
      </c>
      <c r="BY1" s="50">
        <v>77</v>
      </c>
      <c r="BZ1" s="42"/>
      <c r="CA1" s="42"/>
      <c r="CB1" s="41"/>
    </row>
    <row r="2" spans="1:81" s="7" customFormat="1"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R2" s="41"/>
      <c r="BS2" s="41"/>
      <c r="BT2" s="41"/>
      <c r="BU2" s="41"/>
      <c r="BV2" s="41"/>
      <c r="BW2" s="41"/>
      <c r="BX2" s="41"/>
      <c r="BY2" s="8"/>
      <c r="BZ2" s="42"/>
      <c r="CA2" s="42"/>
      <c r="CB2" s="41"/>
    </row>
    <row r="3" spans="1:81" s="7" customFormat="1"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R3" s="41"/>
      <c r="BS3" s="41"/>
      <c r="BT3" s="41"/>
      <c r="BU3" s="41"/>
      <c r="BV3" s="41"/>
      <c r="BW3" s="41"/>
      <c r="BX3" s="41"/>
      <c r="BY3" s="8"/>
      <c r="BZ3" s="42"/>
      <c r="CA3" s="42"/>
      <c r="CB3" s="16"/>
    </row>
    <row r="4" spans="1:81" s="7" customFormat="1"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R4" s="41"/>
      <c r="BS4" s="41"/>
      <c r="BT4" s="41"/>
      <c r="BU4" s="41"/>
      <c r="BV4" s="41"/>
      <c r="BW4" s="41"/>
      <c r="BX4" s="41"/>
      <c r="BY4" s="8"/>
      <c r="BZ4" s="42"/>
      <c r="CA4" s="42"/>
      <c r="CB4" s="18"/>
    </row>
    <row r="5" spans="1:81" s="7" customFormat="1" ht="15" customHeight="1" x14ac:dyDescent="0.25">
      <c r="A5" s="41"/>
      <c r="C5" s="41" t="s">
        <v>15</v>
      </c>
      <c r="D5" s="41"/>
      <c r="E5" s="29" t="s">
        <v>48</v>
      </c>
      <c r="F5" s="41">
        <v>2014</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8"/>
      <c r="BZ5" s="42"/>
      <c r="CA5" s="42"/>
      <c r="CB5" s="17"/>
    </row>
    <row r="6" spans="1:81" s="7" customFormat="1" ht="15" customHeight="1" x14ac:dyDescent="0.25">
      <c r="A6" s="41"/>
      <c r="B6" s="41"/>
      <c r="C6" s="50"/>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8"/>
      <c r="BZ6" s="42"/>
      <c r="CA6" s="42"/>
      <c r="CB6" s="17"/>
    </row>
    <row r="7" spans="1:81" s="7" customFormat="1" ht="15.75" customHeight="1" x14ac:dyDescent="0.25">
      <c r="A7" s="41"/>
      <c r="B7" s="41"/>
      <c r="C7" s="50"/>
      <c r="D7" s="41"/>
      <c r="E7" s="41"/>
      <c r="F7" s="41"/>
      <c r="G7" s="41"/>
      <c r="H7" s="41"/>
      <c r="I7" s="41"/>
      <c r="J7" s="41"/>
      <c r="K7" s="41"/>
      <c r="L7" s="41"/>
      <c r="M7" s="41"/>
      <c r="N7" s="41"/>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8"/>
      <c r="BZ7" s="42"/>
      <c r="CA7" s="42"/>
      <c r="CB7" s="21"/>
    </row>
    <row r="8" spans="1:81" s="7" customFormat="1" ht="15.75" customHeight="1" x14ac:dyDescent="0.25">
      <c r="A8" s="41"/>
      <c r="B8" s="41"/>
      <c r="C8" s="23"/>
      <c r="D8" s="41"/>
      <c r="E8" s="41"/>
      <c r="F8" s="41"/>
      <c r="G8" s="41"/>
      <c r="H8" s="41"/>
      <c r="I8" s="41"/>
      <c r="J8" s="41"/>
      <c r="K8" s="41"/>
      <c r="L8" s="41"/>
      <c r="M8" s="41"/>
      <c r="N8" s="46" t="s">
        <v>0</v>
      </c>
      <c r="O8" s="24">
        <v>1</v>
      </c>
      <c r="P8" s="24"/>
      <c r="Q8" s="24">
        <v>2</v>
      </c>
      <c r="R8" s="24"/>
      <c r="S8" s="24">
        <v>3</v>
      </c>
      <c r="T8" s="24"/>
      <c r="U8" s="24">
        <v>4</v>
      </c>
      <c r="V8" s="24"/>
      <c r="W8" s="24">
        <v>5</v>
      </c>
      <c r="X8" s="24"/>
      <c r="Y8" s="24">
        <v>6</v>
      </c>
      <c r="Z8" s="24"/>
      <c r="AA8" s="24">
        <v>7</v>
      </c>
      <c r="AB8" s="24"/>
      <c r="AC8" s="24">
        <v>8</v>
      </c>
      <c r="AD8" s="24"/>
      <c r="AE8" s="24">
        <v>9</v>
      </c>
      <c r="AF8" s="24"/>
      <c r="AG8" s="24">
        <v>10</v>
      </c>
      <c r="AH8" s="24"/>
      <c r="AI8" s="24">
        <v>11</v>
      </c>
      <c r="AJ8" s="24"/>
      <c r="AK8" s="24">
        <v>12</v>
      </c>
      <c r="AL8" s="24"/>
      <c r="AM8" s="24">
        <v>13</v>
      </c>
      <c r="AN8" s="24"/>
      <c r="AO8" s="24">
        <v>14</v>
      </c>
      <c r="AP8" s="24"/>
      <c r="AQ8" s="24">
        <v>15</v>
      </c>
      <c r="AR8" s="24"/>
      <c r="AS8" s="24">
        <v>16</v>
      </c>
      <c r="AT8" s="24"/>
      <c r="AU8" s="24">
        <v>17</v>
      </c>
      <c r="AV8" s="24"/>
      <c r="AW8" s="24">
        <v>18</v>
      </c>
      <c r="AX8" s="24"/>
      <c r="AY8" s="24">
        <v>19</v>
      </c>
      <c r="AZ8" s="24"/>
      <c r="BA8" s="24">
        <v>20</v>
      </c>
      <c r="BB8" s="24"/>
      <c r="BC8" s="24">
        <v>21</v>
      </c>
      <c r="BD8" s="24"/>
      <c r="BE8" s="24">
        <v>22</v>
      </c>
      <c r="BF8" s="24"/>
      <c r="BG8" s="24">
        <v>23</v>
      </c>
      <c r="BH8" s="24"/>
      <c r="BI8" s="24">
        <v>24</v>
      </c>
      <c r="BJ8" s="24"/>
      <c r="BK8" s="24">
        <v>25</v>
      </c>
      <c r="BL8" s="24"/>
      <c r="BM8" s="24">
        <v>26</v>
      </c>
      <c r="BN8" s="24"/>
      <c r="BO8" s="24">
        <v>27</v>
      </c>
      <c r="BP8" s="24"/>
      <c r="BQ8" s="24">
        <v>28</v>
      </c>
      <c r="BR8" s="24"/>
      <c r="BS8" s="24">
        <v>29</v>
      </c>
      <c r="BT8" s="24"/>
      <c r="BU8" s="24">
        <v>30</v>
      </c>
      <c r="BV8" s="24"/>
      <c r="BW8" s="24">
        <v>31</v>
      </c>
      <c r="BX8" s="24"/>
      <c r="BY8" s="25">
        <v>32</v>
      </c>
      <c r="BZ8" s="42"/>
      <c r="CA8" s="42"/>
      <c r="CB8" s="22"/>
    </row>
    <row r="9" spans="1:81" s="7" customFormat="1" ht="21.75" thickBot="1" x14ac:dyDescent="0.3">
      <c r="A9" s="41"/>
      <c r="B9" s="41"/>
      <c r="C9" s="43"/>
      <c r="D9" s="41"/>
      <c r="E9" s="41"/>
      <c r="F9" s="41"/>
      <c r="G9" s="41"/>
      <c r="H9" s="41"/>
      <c r="I9" s="41"/>
      <c r="J9" s="41"/>
      <c r="K9" s="41"/>
      <c r="L9" s="41"/>
      <c r="M9" s="41"/>
      <c r="N9" s="46" t="s">
        <v>1</v>
      </c>
      <c r="O9" s="24"/>
      <c r="P9" s="24">
        <v>1</v>
      </c>
      <c r="Q9" s="24"/>
      <c r="R9" s="24">
        <v>2</v>
      </c>
      <c r="S9" s="24"/>
      <c r="T9" s="24">
        <v>3</v>
      </c>
      <c r="U9" s="24"/>
      <c r="V9" s="24">
        <v>4</v>
      </c>
      <c r="W9" s="24"/>
      <c r="X9" s="24">
        <v>5</v>
      </c>
      <c r="Y9" s="24"/>
      <c r="Z9" s="24">
        <v>6</v>
      </c>
      <c r="AA9" s="24"/>
      <c r="AB9" s="24">
        <v>7</v>
      </c>
      <c r="AC9" s="24"/>
      <c r="AD9" s="24">
        <v>8</v>
      </c>
      <c r="AE9" s="24"/>
      <c r="AF9" s="24">
        <v>9</v>
      </c>
      <c r="AG9" s="24"/>
      <c r="AH9" s="24">
        <v>10</v>
      </c>
      <c r="AI9" s="24"/>
      <c r="AJ9" s="24">
        <v>11</v>
      </c>
      <c r="AK9" s="24"/>
      <c r="AL9" s="24">
        <v>12</v>
      </c>
      <c r="AM9" s="24"/>
      <c r="AN9" s="24">
        <v>13</v>
      </c>
      <c r="AO9" s="24"/>
      <c r="AP9" s="24">
        <v>14</v>
      </c>
      <c r="AQ9" s="24"/>
      <c r="AR9" s="24">
        <v>15</v>
      </c>
      <c r="AS9" s="24"/>
      <c r="AT9" s="24">
        <v>16</v>
      </c>
      <c r="AU9" s="24"/>
      <c r="AV9" s="24">
        <v>17</v>
      </c>
      <c r="AW9" s="24"/>
      <c r="AX9" s="24">
        <v>18</v>
      </c>
      <c r="AY9" s="24"/>
      <c r="AZ9" s="24">
        <v>19</v>
      </c>
      <c r="BA9" s="24"/>
      <c r="BB9" s="24">
        <v>20</v>
      </c>
      <c r="BC9" s="24"/>
      <c r="BD9" s="24">
        <v>21</v>
      </c>
      <c r="BE9" s="24"/>
      <c r="BF9" s="24">
        <v>22</v>
      </c>
      <c r="BG9" s="24"/>
      <c r="BH9" s="24">
        <v>23</v>
      </c>
      <c r="BI9" s="24"/>
      <c r="BJ9" s="24">
        <v>24</v>
      </c>
      <c r="BK9" s="24"/>
      <c r="BL9" s="24">
        <v>25</v>
      </c>
      <c r="BM9" s="24"/>
      <c r="BN9" s="24">
        <v>26</v>
      </c>
      <c r="BO9" s="24"/>
      <c r="BP9" s="24">
        <v>27</v>
      </c>
      <c r="BQ9" s="24"/>
      <c r="BR9" s="24">
        <v>28</v>
      </c>
      <c r="BS9" s="24"/>
      <c r="BT9" s="24">
        <v>29</v>
      </c>
      <c r="BU9" s="24"/>
      <c r="BV9" s="24">
        <v>30</v>
      </c>
      <c r="BW9" s="24"/>
      <c r="BX9" s="26">
        <v>31</v>
      </c>
      <c r="BY9" s="27"/>
      <c r="BZ9" s="44"/>
      <c r="CA9" s="42"/>
      <c r="CB9" s="45"/>
    </row>
    <row r="10" spans="1:81" ht="84.75" customHeight="1" thickBot="1" x14ac:dyDescent="0.3">
      <c r="A10" s="51">
        <v>1</v>
      </c>
      <c r="B10" s="30"/>
      <c r="C10" s="129" t="s">
        <v>14</v>
      </c>
      <c r="D10" s="129" t="s">
        <v>3</v>
      </c>
      <c r="E10" s="129" t="s">
        <v>4</v>
      </c>
      <c r="F10" s="129" t="s">
        <v>5</v>
      </c>
      <c r="G10" s="129" t="s">
        <v>6</v>
      </c>
      <c r="H10" s="129" t="s">
        <v>7</v>
      </c>
      <c r="I10" s="129" t="s">
        <v>8</v>
      </c>
      <c r="J10" s="129" t="s">
        <v>9</v>
      </c>
      <c r="K10" s="129" t="s">
        <v>10</v>
      </c>
      <c r="L10" s="129" t="s">
        <v>11</v>
      </c>
      <c r="M10" s="129" t="s">
        <v>12</v>
      </c>
      <c r="N10" s="131" t="s">
        <v>13</v>
      </c>
      <c r="O10" s="133">
        <f>DATEVALUE(1&amp;$E5&amp;$F5)</f>
        <v>41913</v>
      </c>
      <c r="P10" s="134"/>
      <c r="Q10" s="127">
        <f>DATEVALUE(2&amp;$E5&amp;$F5)</f>
        <v>41914</v>
      </c>
      <c r="R10" s="128"/>
      <c r="S10" s="127">
        <f>DATEVALUE(3&amp;$E5&amp;$F5)</f>
        <v>41915</v>
      </c>
      <c r="T10" s="128"/>
      <c r="U10" s="127">
        <f>DATEVALUE(4&amp;$E5&amp;$F5)</f>
        <v>41916</v>
      </c>
      <c r="V10" s="128"/>
      <c r="W10" s="127">
        <f>DATEVALUE(5&amp;$E5&amp;$F5)</f>
        <v>41917</v>
      </c>
      <c r="X10" s="128"/>
      <c r="Y10" s="127">
        <f>DATEVALUE(6&amp;$E5&amp;$F5)</f>
        <v>41918</v>
      </c>
      <c r="Z10" s="128"/>
      <c r="AA10" s="127">
        <f>DATEVALUE(7&amp;$E5&amp;$F5)</f>
        <v>41919</v>
      </c>
      <c r="AB10" s="128"/>
      <c r="AC10" s="127">
        <f>DATEVALUE(8&amp;$E5&amp;$F5)</f>
        <v>41920</v>
      </c>
      <c r="AD10" s="128"/>
      <c r="AE10" s="127">
        <f>DATEVALUE(9&amp;$E5&amp;$F5)</f>
        <v>41921</v>
      </c>
      <c r="AF10" s="128"/>
      <c r="AG10" s="127">
        <f>DATEVALUE(10&amp;$E5&amp;$F5)</f>
        <v>41922</v>
      </c>
      <c r="AH10" s="128"/>
      <c r="AI10" s="127">
        <f>DATEVALUE(11&amp;$E5&amp;$F5)</f>
        <v>41923</v>
      </c>
      <c r="AJ10" s="128"/>
      <c r="AK10" s="127">
        <f>DATEVALUE(12&amp;$E5&amp;$F5)</f>
        <v>41924</v>
      </c>
      <c r="AL10" s="128"/>
      <c r="AM10" s="127">
        <f>DATEVALUE(13&amp;$E5&amp;$F5)</f>
        <v>41925</v>
      </c>
      <c r="AN10" s="128"/>
      <c r="AO10" s="127">
        <f>DATEVALUE(14&amp;$E5&amp;$F5)</f>
        <v>41926</v>
      </c>
      <c r="AP10" s="128"/>
      <c r="AQ10" s="127">
        <f>DATEVALUE(15&amp;$E5&amp;$F5)</f>
        <v>41927</v>
      </c>
      <c r="AR10" s="128"/>
      <c r="AS10" s="127">
        <f>DATEVALUE(16&amp;$E5&amp;$F5)</f>
        <v>41928</v>
      </c>
      <c r="AT10" s="128"/>
      <c r="AU10" s="127">
        <f>DATEVALUE(17&amp;$E5&amp;$F5)</f>
        <v>41929</v>
      </c>
      <c r="AV10" s="128"/>
      <c r="AW10" s="127">
        <f>DATEVALUE(18&amp;$E5&amp;$F5)</f>
        <v>41930</v>
      </c>
      <c r="AX10" s="128"/>
      <c r="AY10" s="127">
        <f>DATEVALUE(19&amp;$E5&amp;$F5)</f>
        <v>41931</v>
      </c>
      <c r="AZ10" s="128"/>
      <c r="BA10" s="127">
        <f>DATEVALUE(20&amp;$E5&amp;$F5)</f>
        <v>41932</v>
      </c>
      <c r="BB10" s="128"/>
      <c r="BC10" s="127">
        <f>DATEVALUE(21&amp;$E5&amp;$F5)</f>
        <v>41933</v>
      </c>
      <c r="BD10" s="128"/>
      <c r="BE10" s="127">
        <f>DATEVALUE(22&amp;$E5&amp;$F5)</f>
        <v>41934</v>
      </c>
      <c r="BF10" s="128"/>
      <c r="BG10" s="127">
        <f>DATEVALUE(23&amp;$E5&amp;$F5)</f>
        <v>41935</v>
      </c>
      <c r="BH10" s="128"/>
      <c r="BI10" s="127">
        <f>DATEVALUE(24&amp;$E5&amp;$F5)</f>
        <v>41936</v>
      </c>
      <c r="BJ10" s="128"/>
      <c r="BK10" s="127">
        <f>DATEVALUE(25&amp;$E5&amp;$F5)</f>
        <v>41937</v>
      </c>
      <c r="BL10" s="128"/>
      <c r="BM10" s="127">
        <f>DATEVALUE(26&amp;$E5&amp;$F5)</f>
        <v>41938</v>
      </c>
      <c r="BN10" s="128"/>
      <c r="BO10" s="127">
        <f>DATEVALUE(27&amp;$E5&amp;$F5)</f>
        <v>41939</v>
      </c>
      <c r="BP10" s="128"/>
      <c r="BQ10" s="127">
        <f>DATEVALUE(28&amp;$E5&amp;$F5)</f>
        <v>41940</v>
      </c>
      <c r="BR10" s="128"/>
      <c r="BS10" s="127">
        <f>IFERROR(DATEVALUE(29&amp;$E5&amp;$F5),"в этом месяце столбец не заполняется")</f>
        <v>41941</v>
      </c>
      <c r="BT10" s="128"/>
      <c r="BU10" s="127">
        <f>IFERROR(DATEVALUE(30&amp;$E5&amp;$F5),"в этом месяце столбец не заполняется")</f>
        <v>41942</v>
      </c>
      <c r="BV10" s="128"/>
      <c r="BW10" s="127">
        <f>IFERROR(DATEVALUE(31&amp;$E5&amp;$F5),"в этом месяце столбец не заполняется")</f>
        <v>41943</v>
      </c>
      <c r="BX10" s="128"/>
      <c r="BY10" s="125"/>
      <c r="BZ10" s="123" t="s">
        <v>20</v>
      </c>
      <c r="CA10" s="122" t="s">
        <v>17</v>
      </c>
      <c r="CB10" s="122"/>
    </row>
    <row r="11" spans="1:81" ht="79.5" customHeight="1" thickBot="1" x14ac:dyDescent="0.3">
      <c r="A11" s="10">
        <v>0</v>
      </c>
      <c r="B11" s="31" t="s">
        <v>2</v>
      </c>
      <c r="C11" s="130"/>
      <c r="D11" s="130"/>
      <c r="E11" s="130"/>
      <c r="F11" s="130"/>
      <c r="G11" s="130"/>
      <c r="H11" s="130"/>
      <c r="I11" s="130"/>
      <c r="J11" s="130"/>
      <c r="K11" s="130"/>
      <c r="L11" s="130"/>
      <c r="M11" s="130"/>
      <c r="N11" s="132"/>
      <c r="O11" s="47" t="s">
        <v>0</v>
      </c>
      <c r="P11" s="48" t="s">
        <v>1</v>
      </c>
      <c r="Q11" s="48" t="s">
        <v>0</v>
      </c>
      <c r="R11" s="48" t="s">
        <v>1</v>
      </c>
      <c r="S11" s="48" t="s">
        <v>0</v>
      </c>
      <c r="T11" s="48" t="s">
        <v>1</v>
      </c>
      <c r="U11" s="48" t="s">
        <v>0</v>
      </c>
      <c r="V11" s="48" t="s">
        <v>1</v>
      </c>
      <c r="W11" s="48" t="s">
        <v>0</v>
      </c>
      <c r="X11" s="48" t="s">
        <v>1</v>
      </c>
      <c r="Y11" s="48" t="s">
        <v>0</v>
      </c>
      <c r="Z11" s="48" t="s">
        <v>1</v>
      </c>
      <c r="AA11" s="48" t="s">
        <v>0</v>
      </c>
      <c r="AB11" s="48" t="s">
        <v>1</v>
      </c>
      <c r="AC11" s="48" t="s">
        <v>0</v>
      </c>
      <c r="AD11" s="48" t="s">
        <v>1</v>
      </c>
      <c r="AE11" s="48" t="s">
        <v>0</v>
      </c>
      <c r="AF11" s="48" t="s">
        <v>1</v>
      </c>
      <c r="AG11" s="48" t="s">
        <v>0</v>
      </c>
      <c r="AH11" s="48" t="s">
        <v>1</v>
      </c>
      <c r="AI11" s="48" t="s">
        <v>0</v>
      </c>
      <c r="AJ11" s="48" t="s">
        <v>1</v>
      </c>
      <c r="AK11" s="48" t="s">
        <v>0</v>
      </c>
      <c r="AL11" s="48" t="s">
        <v>1</v>
      </c>
      <c r="AM11" s="48" t="s">
        <v>0</v>
      </c>
      <c r="AN11" s="48" t="s">
        <v>1</v>
      </c>
      <c r="AO11" s="48" t="s">
        <v>0</v>
      </c>
      <c r="AP11" s="48" t="s">
        <v>1</v>
      </c>
      <c r="AQ11" s="48" t="s">
        <v>0</v>
      </c>
      <c r="AR11" s="48" t="s">
        <v>1</v>
      </c>
      <c r="AS11" s="48" t="s">
        <v>0</v>
      </c>
      <c r="AT11" s="48" t="s">
        <v>1</v>
      </c>
      <c r="AU11" s="48" t="s">
        <v>0</v>
      </c>
      <c r="AV11" s="48" t="s">
        <v>1</v>
      </c>
      <c r="AW11" s="48" t="s">
        <v>0</v>
      </c>
      <c r="AX11" s="48" t="s">
        <v>1</v>
      </c>
      <c r="AY11" s="48" t="s">
        <v>0</v>
      </c>
      <c r="AZ11" s="48" t="s">
        <v>1</v>
      </c>
      <c r="BA11" s="48" t="s">
        <v>0</v>
      </c>
      <c r="BB11" s="48" t="s">
        <v>1</v>
      </c>
      <c r="BC11" s="48" t="s">
        <v>0</v>
      </c>
      <c r="BD11" s="48" t="s">
        <v>1</v>
      </c>
      <c r="BE11" s="48" t="s">
        <v>0</v>
      </c>
      <c r="BF11" s="48" t="s">
        <v>1</v>
      </c>
      <c r="BG11" s="48" t="s">
        <v>0</v>
      </c>
      <c r="BH11" s="48" t="s">
        <v>1</v>
      </c>
      <c r="BI11" s="48" t="s">
        <v>0</v>
      </c>
      <c r="BJ11" s="48" t="s">
        <v>1</v>
      </c>
      <c r="BK11" s="48" t="s">
        <v>0</v>
      </c>
      <c r="BL11" s="48" t="s">
        <v>1</v>
      </c>
      <c r="BM11" s="48" t="s">
        <v>0</v>
      </c>
      <c r="BN11" s="48" t="s">
        <v>1</v>
      </c>
      <c r="BO11" s="48" t="s">
        <v>0</v>
      </c>
      <c r="BP11" s="48" t="s">
        <v>1</v>
      </c>
      <c r="BQ11" s="48" t="s">
        <v>0</v>
      </c>
      <c r="BR11" s="48" t="s">
        <v>1</v>
      </c>
      <c r="BS11" s="48" t="s">
        <v>0</v>
      </c>
      <c r="BT11" s="48" t="s">
        <v>1</v>
      </c>
      <c r="BU11" s="48" t="s">
        <v>0</v>
      </c>
      <c r="BV11" s="48" t="s">
        <v>1</v>
      </c>
      <c r="BW11" s="48" t="s">
        <v>0</v>
      </c>
      <c r="BX11" s="48" t="s">
        <v>1</v>
      </c>
      <c r="BY11" s="126"/>
      <c r="BZ11" s="124"/>
      <c r="CA11" s="58" t="s">
        <v>18</v>
      </c>
      <c r="CB11" s="54" t="s">
        <v>19</v>
      </c>
      <c r="CC11" s="11"/>
    </row>
    <row r="12" spans="1:81" s="14" customFormat="1" ht="18.75" x14ac:dyDescent="0.25">
      <c r="A12" s="12"/>
      <c r="B12" s="60" t="s">
        <v>16</v>
      </c>
      <c r="C12" s="60"/>
      <c r="D12" s="32"/>
      <c r="E12" s="33"/>
      <c r="F12" s="34"/>
      <c r="G12" s="35"/>
      <c r="H12" s="36"/>
      <c r="I12" s="37"/>
      <c r="J12" s="37"/>
      <c r="K12" s="37"/>
      <c r="L12" s="37"/>
      <c r="M12" s="37"/>
      <c r="N12" s="38"/>
      <c r="O12" s="39"/>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13"/>
      <c r="BZ12" s="52"/>
      <c r="CA12" s="55" t="str">
        <f>IF(BZ12=CB12," ","изм")</f>
        <v xml:space="preserve"> </v>
      </c>
      <c r="CB12" s="55"/>
    </row>
    <row r="13" spans="1:81" ht="18.75" outlineLevel="1" x14ac:dyDescent="0.25">
      <c r="A13" s="59">
        <v>13</v>
      </c>
      <c r="B13" s="115" t="s">
        <v>57</v>
      </c>
      <c r="C13" s="116" t="s">
        <v>58</v>
      </c>
      <c r="D13" s="117" t="s">
        <v>47</v>
      </c>
      <c r="E13" s="118">
        <v>1000</v>
      </c>
      <c r="F13" s="118">
        <v>500</v>
      </c>
      <c r="G13" s="96">
        <f>E13-F13</f>
        <v>500</v>
      </c>
      <c r="H13" s="119">
        <f t="shared" ref="H13:H26" si="0">SUM(O13,Q13,S13,U13,W13,Y13,AA13,AC13,AE13,AG13,AI13,AK13,AM13,AO13,AQ13,AS13,AU13,AW13,AY13,BA13,BC13,BE13,BG13,BI13,BK13,BM13,BO13,BQ13,BS13,BU13,BW13)</f>
        <v>500</v>
      </c>
      <c r="I13" s="95">
        <f t="shared" ref="I13:I26" si="1">SUMIF(O$8:BX$8,"&lt;="&amp;A$11,O13:BX13)</f>
        <v>0</v>
      </c>
      <c r="J13" s="95">
        <f t="shared" ref="J13:J26" si="2">SUMIF(O$9:BX$9,"&lt;="&amp;A$11,O13:BX13)</f>
        <v>0</v>
      </c>
      <c r="K13" s="95">
        <f>J13-I13</f>
        <v>0</v>
      </c>
      <c r="L13" s="95">
        <f>H13-J13</f>
        <v>500</v>
      </c>
      <c r="M13" s="95">
        <f>IF(COUNTA(C13:E13)=0,"",IF(E13=0,"н/д по проекту",E13-N13))</f>
        <v>500</v>
      </c>
      <c r="N13" s="94">
        <f>F13+J13</f>
        <v>500</v>
      </c>
      <c r="O13" s="120">
        <v>100</v>
      </c>
      <c r="P13" s="121"/>
      <c r="Q13" s="121">
        <v>100</v>
      </c>
      <c r="R13" s="121"/>
      <c r="S13" s="121">
        <v>100</v>
      </c>
      <c r="T13" s="121"/>
      <c r="U13" s="121">
        <v>100</v>
      </c>
      <c r="V13" s="121"/>
      <c r="W13" s="121"/>
      <c r="X13" s="121"/>
      <c r="Y13" s="121">
        <v>100</v>
      </c>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49" t="str">
        <f>IF(K13&lt;0,"ПРИЧИНА ОТСТАВАНИЯ? КАКИЕ МЕРЫ ПРИНЯТЫ? КОГДА ОТСТАВАНИЕ БУДЕТ УСТРАНЕНО?"," ")</f>
        <v xml:space="preserve"> </v>
      </c>
      <c r="BZ13" s="53"/>
      <c r="CA13" s="55" t="str">
        <f t="shared" ref="CA13:CA26" si="3">IF(BZ13=CB13," ","изм")</f>
        <v xml:space="preserve"> </v>
      </c>
      <c r="CB13" s="56"/>
    </row>
    <row r="14" spans="1:81" ht="18.75" outlineLevel="1" x14ac:dyDescent="0.25">
      <c r="A14" s="59">
        <v>14</v>
      </c>
      <c r="B14" s="4"/>
      <c r="C14" s="2"/>
      <c r="D14" s="5"/>
      <c r="E14" s="19"/>
      <c r="F14" s="20"/>
      <c r="G14" s="96">
        <f t="shared" ref="G14:G26" si="4">E14-F14</f>
        <v>0</v>
      </c>
      <c r="H14" s="95">
        <f t="shared" si="0"/>
        <v>0</v>
      </c>
      <c r="I14" s="95">
        <f t="shared" si="1"/>
        <v>0</v>
      </c>
      <c r="J14" s="95">
        <f t="shared" si="2"/>
        <v>0</v>
      </c>
      <c r="K14" s="95">
        <f t="shared" ref="K14:K26" si="5">J14-I14</f>
        <v>0</v>
      </c>
      <c r="L14" s="95">
        <f t="shared" ref="L14:L26" si="6">H14-J14</f>
        <v>0</v>
      </c>
      <c r="M14" s="95" t="str">
        <f t="shared" ref="M14:M26" si="7">IF(COUNTA(C14:E14)=0,"",IF(E14=0,"н/д по проекту",E14-N14))</f>
        <v/>
      </c>
      <c r="N14" s="94">
        <f t="shared" ref="N14:N26" si="8">F14+J14</f>
        <v>0</v>
      </c>
      <c r="O14" s="28"/>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49" t="str">
        <f t="shared" ref="BY14:BY26" si="9">IF(K14&lt;0,"ПРИЧИНА ОТСТАВАНИЯ? КАКИЕ МЕРЫ ПРИНЯТЫ? КОГДА ОТСТАВАНИЕ БУДЕТ УСТРАНЕНО?"," ")</f>
        <v xml:space="preserve"> </v>
      </c>
      <c r="BZ14" s="53"/>
      <c r="CA14" s="55" t="str">
        <f t="shared" si="3"/>
        <v xml:space="preserve"> </v>
      </c>
      <c r="CB14" s="56"/>
    </row>
    <row r="15" spans="1:81" ht="18.75" outlineLevel="1" x14ac:dyDescent="0.25">
      <c r="A15" s="59">
        <v>15</v>
      </c>
      <c r="B15" s="4"/>
      <c r="C15" s="2"/>
      <c r="D15" s="5"/>
      <c r="E15" s="19"/>
      <c r="F15" s="20"/>
      <c r="G15" s="96">
        <f t="shared" si="4"/>
        <v>0</v>
      </c>
      <c r="H15" s="95">
        <f t="shared" si="0"/>
        <v>0</v>
      </c>
      <c r="I15" s="95">
        <f t="shared" si="1"/>
        <v>0</v>
      </c>
      <c r="J15" s="95">
        <f t="shared" si="2"/>
        <v>0</v>
      </c>
      <c r="K15" s="95">
        <f t="shared" si="5"/>
        <v>0</v>
      </c>
      <c r="L15" s="95">
        <f t="shared" si="6"/>
        <v>0</v>
      </c>
      <c r="M15" s="95" t="str">
        <f t="shared" si="7"/>
        <v/>
      </c>
      <c r="N15" s="94">
        <f t="shared" si="8"/>
        <v>0</v>
      </c>
      <c r="O15" s="28"/>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49" t="str">
        <f t="shared" si="9"/>
        <v xml:space="preserve"> </v>
      </c>
      <c r="BZ15" s="53"/>
      <c r="CA15" s="55" t="str">
        <f t="shared" si="3"/>
        <v xml:space="preserve"> </v>
      </c>
      <c r="CB15" s="57"/>
    </row>
    <row r="16" spans="1:81" ht="18.75" outlineLevel="1" x14ac:dyDescent="0.25">
      <c r="A16" s="59">
        <v>16</v>
      </c>
      <c r="B16" s="4"/>
      <c r="C16" s="2"/>
      <c r="D16" s="5"/>
      <c r="E16" s="19"/>
      <c r="F16" s="20"/>
      <c r="G16" s="96">
        <f t="shared" si="4"/>
        <v>0</v>
      </c>
      <c r="H16" s="95">
        <f t="shared" si="0"/>
        <v>0</v>
      </c>
      <c r="I16" s="95">
        <f t="shared" si="1"/>
        <v>0</v>
      </c>
      <c r="J16" s="95">
        <f t="shared" si="2"/>
        <v>0</v>
      </c>
      <c r="K16" s="95">
        <f t="shared" si="5"/>
        <v>0</v>
      </c>
      <c r="L16" s="95">
        <f t="shared" si="6"/>
        <v>0</v>
      </c>
      <c r="M16" s="95" t="str">
        <f t="shared" si="7"/>
        <v/>
      </c>
      <c r="N16" s="94">
        <f t="shared" si="8"/>
        <v>0</v>
      </c>
      <c r="O16" s="28"/>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49" t="str">
        <f t="shared" si="9"/>
        <v xml:space="preserve"> </v>
      </c>
      <c r="BZ16" s="53"/>
      <c r="CA16" s="55" t="str">
        <f t="shared" si="3"/>
        <v xml:space="preserve"> </v>
      </c>
      <c r="CB16" s="56"/>
    </row>
    <row r="17" spans="1:80" ht="18.75" outlineLevel="1" x14ac:dyDescent="0.25">
      <c r="A17" s="59">
        <v>17</v>
      </c>
      <c r="B17" s="4"/>
      <c r="C17" s="2"/>
      <c r="D17" s="5"/>
      <c r="E17" s="19"/>
      <c r="F17" s="20"/>
      <c r="G17" s="96">
        <f t="shared" si="4"/>
        <v>0</v>
      </c>
      <c r="H17" s="95">
        <f t="shared" si="0"/>
        <v>0</v>
      </c>
      <c r="I17" s="95">
        <f t="shared" si="1"/>
        <v>0</v>
      </c>
      <c r="J17" s="95">
        <f t="shared" si="2"/>
        <v>0</v>
      </c>
      <c r="K17" s="95">
        <f t="shared" si="5"/>
        <v>0</v>
      </c>
      <c r="L17" s="95">
        <f t="shared" si="6"/>
        <v>0</v>
      </c>
      <c r="M17" s="95" t="str">
        <f t="shared" si="7"/>
        <v/>
      </c>
      <c r="N17" s="94">
        <f t="shared" si="8"/>
        <v>0</v>
      </c>
      <c r="O17" s="28"/>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49" t="str">
        <f t="shared" si="9"/>
        <v xml:space="preserve"> </v>
      </c>
      <c r="BZ17" s="53"/>
      <c r="CA17" s="55" t="str">
        <f t="shared" si="3"/>
        <v xml:space="preserve"> </v>
      </c>
      <c r="CB17" s="56"/>
    </row>
    <row r="18" spans="1:80" ht="18.75" outlineLevel="1" x14ac:dyDescent="0.25">
      <c r="A18" s="59">
        <v>18</v>
      </c>
      <c r="B18" s="4"/>
      <c r="C18" s="2"/>
      <c r="D18" s="5"/>
      <c r="E18" s="19"/>
      <c r="F18" s="20"/>
      <c r="G18" s="96">
        <f t="shared" si="4"/>
        <v>0</v>
      </c>
      <c r="H18" s="95">
        <f t="shared" si="0"/>
        <v>0</v>
      </c>
      <c r="I18" s="95">
        <f t="shared" si="1"/>
        <v>0</v>
      </c>
      <c r="J18" s="95">
        <f t="shared" si="2"/>
        <v>0</v>
      </c>
      <c r="K18" s="95">
        <f t="shared" si="5"/>
        <v>0</v>
      </c>
      <c r="L18" s="95">
        <f t="shared" si="6"/>
        <v>0</v>
      </c>
      <c r="M18" s="95" t="str">
        <f t="shared" si="7"/>
        <v/>
      </c>
      <c r="N18" s="94">
        <f t="shared" si="8"/>
        <v>0</v>
      </c>
      <c r="O18" s="28"/>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49" t="str">
        <f t="shared" si="9"/>
        <v xml:space="preserve"> </v>
      </c>
      <c r="BZ18" s="53"/>
      <c r="CA18" s="55" t="str">
        <f t="shared" si="3"/>
        <v xml:space="preserve"> </v>
      </c>
      <c r="CB18" s="56"/>
    </row>
    <row r="19" spans="1:80" ht="18.75" outlineLevel="1" x14ac:dyDescent="0.25">
      <c r="A19" s="59">
        <v>19</v>
      </c>
      <c r="B19" s="6"/>
      <c r="C19" s="3"/>
      <c r="D19" s="5"/>
      <c r="E19" s="19"/>
      <c r="F19" s="20"/>
      <c r="G19" s="96">
        <f t="shared" si="4"/>
        <v>0</v>
      </c>
      <c r="H19" s="95">
        <f t="shared" si="0"/>
        <v>0</v>
      </c>
      <c r="I19" s="95">
        <f t="shared" si="1"/>
        <v>0</v>
      </c>
      <c r="J19" s="95">
        <f t="shared" si="2"/>
        <v>0</v>
      </c>
      <c r="K19" s="95">
        <f t="shared" si="5"/>
        <v>0</v>
      </c>
      <c r="L19" s="95">
        <f t="shared" si="6"/>
        <v>0</v>
      </c>
      <c r="M19" s="95" t="str">
        <f t="shared" si="7"/>
        <v/>
      </c>
      <c r="N19" s="94">
        <f t="shared" si="8"/>
        <v>0</v>
      </c>
      <c r="O19" s="28"/>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49" t="str">
        <f t="shared" si="9"/>
        <v xml:space="preserve"> </v>
      </c>
      <c r="BZ19" s="53"/>
      <c r="CA19" s="55" t="str">
        <f t="shared" si="3"/>
        <v xml:space="preserve"> </v>
      </c>
      <c r="CB19" s="56"/>
    </row>
    <row r="20" spans="1:80" ht="18.75" outlineLevel="1" x14ac:dyDescent="0.25">
      <c r="A20" s="59">
        <v>20</v>
      </c>
      <c r="B20" s="4"/>
      <c r="C20" s="2"/>
      <c r="D20" s="5"/>
      <c r="E20" s="19"/>
      <c r="F20" s="20"/>
      <c r="G20" s="96">
        <f t="shared" si="4"/>
        <v>0</v>
      </c>
      <c r="H20" s="95">
        <f t="shared" si="0"/>
        <v>0</v>
      </c>
      <c r="I20" s="95">
        <f t="shared" si="1"/>
        <v>0</v>
      </c>
      <c r="J20" s="95">
        <f t="shared" si="2"/>
        <v>0</v>
      </c>
      <c r="K20" s="95">
        <f t="shared" si="5"/>
        <v>0</v>
      </c>
      <c r="L20" s="95">
        <f t="shared" si="6"/>
        <v>0</v>
      </c>
      <c r="M20" s="95" t="str">
        <f t="shared" si="7"/>
        <v/>
      </c>
      <c r="N20" s="94">
        <f t="shared" si="8"/>
        <v>0</v>
      </c>
      <c r="O20" s="28"/>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49" t="str">
        <f t="shared" si="9"/>
        <v xml:space="preserve"> </v>
      </c>
      <c r="BZ20" s="53"/>
      <c r="CA20" s="55" t="str">
        <f t="shared" si="3"/>
        <v xml:space="preserve"> </v>
      </c>
      <c r="CB20" s="56"/>
    </row>
    <row r="21" spans="1:80" ht="18.75" outlineLevel="1" x14ac:dyDescent="0.25">
      <c r="A21" s="59">
        <v>21</v>
      </c>
      <c r="B21" s="4"/>
      <c r="C21" s="2"/>
      <c r="D21" s="5"/>
      <c r="E21" s="19"/>
      <c r="F21" s="20"/>
      <c r="G21" s="96">
        <f t="shared" si="4"/>
        <v>0</v>
      </c>
      <c r="H21" s="95">
        <f t="shared" si="0"/>
        <v>0</v>
      </c>
      <c r="I21" s="95">
        <f t="shared" si="1"/>
        <v>0</v>
      </c>
      <c r="J21" s="95">
        <f t="shared" si="2"/>
        <v>0</v>
      </c>
      <c r="K21" s="95">
        <f t="shared" si="5"/>
        <v>0</v>
      </c>
      <c r="L21" s="95">
        <f t="shared" si="6"/>
        <v>0</v>
      </c>
      <c r="M21" s="95" t="str">
        <f t="shared" si="7"/>
        <v/>
      </c>
      <c r="N21" s="94">
        <f t="shared" si="8"/>
        <v>0</v>
      </c>
      <c r="O21" s="28"/>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49" t="str">
        <f t="shared" si="9"/>
        <v xml:space="preserve"> </v>
      </c>
      <c r="BZ21" s="53"/>
      <c r="CA21" s="55" t="str">
        <f t="shared" si="3"/>
        <v xml:space="preserve"> </v>
      </c>
      <c r="CB21" s="56"/>
    </row>
    <row r="22" spans="1:80" ht="18.75" outlineLevel="1" x14ac:dyDescent="0.25">
      <c r="A22" s="59">
        <v>22</v>
      </c>
      <c r="B22" s="4"/>
      <c r="C22" s="2"/>
      <c r="D22" s="5"/>
      <c r="E22" s="19"/>
      <c r="F22" s="20"/>
      <c r="G22" s="96">
        <f t="shared" si="4"/>
        <v>0</v>
      </c>
      <c r="H22" s="95">
        <f t="shared" si="0"/>
        <v>0</v>
      </c>
      <c r="I22" s="95">
        <f t="shared" si="1"/>
        <v>0</v>
      </c>
      <c r="J22" s="95">
        <f t="shared" si="2"/>
        <v>0</v>
      </c>
      <c r="K22" s="95">
        <f t="shared" si="5"/>
        <v>0</v>
      </c>
      <c r="L22" s="95">
        <f t="shared" si="6"/>
        <v>0</v>
      </c>
      <c r="M22" s="95" t="str">
        <f t="shared" si="7"/>
        <v/>
      </c>
      <c r="N22" s="94">
        <f t="shared" si="8"/>
        <v>0</v>
      </c>
      <c r="O22" s="28"/>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49" t="str">
        <f t="shared" si="9"/>
        <v xml:space="preserve"> </v>
      </c>
      <c r="BZ22" s="53"/>
      <c r="CA22" s="55" t="str">
        <f t="shared" si="3"/>
        <v xml:space="preserve"> </v>
      </c>
      <c r="CB22" s="56"/>
    </row>
    <row r="23" spans="1:80" ht="18.75" outlineLevel="1" x14ac:dyDescent="0.25">
      <c r="A23" s="59">
        <v>23</v>
      </c>
      <c r="B23" s="4"/>
      <c r="C23" s="2"/>
      <c r="D23" s="5"/>
      <c r="E23" s="19"/>
      <c r="F23" s="20"/>
      <c r="G23" s="96">
        <f t="shared" si="4"/>
        <v>0</v>
      </c>
      <c r="H23" s="95">
        <f t="shared" si="0"/>
        <v>0</v>
      </c>
      <c r="I23" s="95">
        <f t="shared" si="1"/>
        <v>0</v>
      </c>
      <c r="J23" s="95">
        <f t="shared" si="2"/>
        <v>0</v>
      </c>
      <c r="K23" s="95">
        <f t="shared" si="5"/>
        <v>0</v>
      </c>
      <c r="L23" s="95">
        <f t="shared" si="6"/>
        <v>0</v>
      </c>
      <c r="M23" s="95" t="str">
        <f t="shared" si="7"/>
        <v/>
      </c>
      <c r="N23" s="94">
        <f t="shared" si="8"/>
        <v>0</v>
      </c>
      <c r="O23" s="28"/>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49" t="str">
        <f t="shared" si="9"/>
        <v xml:space="preserve"> </v>
      </c>
      <c r="BZ23" s="53"/>
      <c r="CA23" s="55" t="str">
        <f t="shared" si="3"/>
        <v xml:space="preserve"> </v>
      </c>
      <c r="CB23" s="56"/>
    </row>
    <row r="24" spans="1:80" ht="18.75" outlineLevel="1" x14ac:dyDescent="0.25">
      <c r="A24" s="59">
        <v>24</v>
      </c>
      <c r="B24" s="4"/>
      <c r="C24" s="2"/>
      <c r="D24" s="5"/>
      <c r="E24" s="19"/>
      <c r="F24" s="20"/>
      <c r="G24" s="96">
        <f t="shared" si="4"/>
        <v>0</v>
      </c>
      <c r="H24" s="95">
        <f t="shared" si="0"/>
        <v>0</v>
      </c>
      <c r="I24" s="95">
        <f t="shared" si="1"/>
        <v>0</v>
      </c>
      <c r="J24" s="95">
        <f t="shared" si="2"/>
        <v>0</v>
      </c>
      <c r="K24" s="95">
        <f t="shared" si="5"/>
        <v>0</v>
      </c>
      <c r="L24" s="95">
        <f t="shared" si="6"/>
        <v>0</v>
      </c>
      <c r="M24" s="95" t="str">
        <f t="shared" si="7"/>
        <v/>
      </c>
      <c r="N24" s="94">
        <f t="shared" si="8"/>
        <v>0</v>
      </c>
      <c r="O24" s="28"/>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49" t="str">
        <f t="shared" si="9"/>
        <v xml:space="preserve"> </v>
      </c>
      <c r="BZ24" s="53"/>
      <c r="CA24" s="55" t="str">
        <f t="shared" si="3"/>
        <v xml:space="preserve"> </v>
      </c>
      <c r="CB24" s="56"/>
    </row>
    <row r="25" spans="1:80" ht="18.75" outlineLevel="1" x14ac:dyDescent="0.25">
      <c r="A25" s="59">
        <v>25</v>
      </c>
      <c r="B25" s="4"/>
      <c r="C25" s="2"/>
      <c r="D25" s="5"/>
      <c r="E25" s="19"/>
      <c r="F25" s="20"/>
      <c r="G25" s="96">
        <f t="shared" si="4"/>
        <v>0</v>
      </c>
      <c r="H25" s="95">
        <f t="shared" si="0"/>
        <v>0</v>
      </c>
      <c r="I25" s="95">
        <f t="shared" si="1"/>
        <v>0</v>
      </c>
      <c r="J25" s="95">
        <f t="shared" si="2"/>
        <v>0</v>
      </c>
      <c r="K25" s="95">
        <f t="shared" si="5"/>
        <v>0</v>
      </c>
      <c r="L25" s="95">
        <f t="shared" si="6"/>
        <v>0</v>
      </c>
      <c r="M25" s="95" t="str">
        <f t="shared" si="7"/>
        <v/>
      </c>
      <c r="N25" s="94">
        <f t="shared" si="8"/>
        <v>0</v>
      </c>
      <c r="O25" s="28"/>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49" t="str">
        <f t="shared" si="9"/>
        <v xml:space="preserve"> </v>
      </c>
      <c r="BZ25" s="53"/>
      <c r="CA25" s="55" t="str">
        <f t="shared" si="3"/>
        <v xml:space="preserve"> </v>
      </c>
      <c r="CB25" s="56"/>
    </row>
    <row r="26" spans="1:80" ht="18.75" outlineLevel="1" x14ac:dyDescent="0.25">
      <c r="A26" s="59">
        <v>26</v>
      </c>
      <c r="B26" s="4"/>
      <c r="C26" s="2"/>
      <c r="D26" s="5"/>
      <c r="E26" s="19"/>
      <c r="F26" s="20"/>
      <c r="G26" s="96">
        <f t="shared" si="4"/>
        <v>0</v>
      </c>
      <c r="H26" s="95">
        <f t="shared" si="0"/>
        <v>0</v>
      </c>
      <c r="I26" s="95">
        <f t="shared" si="1"/>
        <v>0</v>
      </c>
      <c r="J26" s="95">
        <f t="shared" si="2"/>
        <v>0</v>
      </c>
      <c r="K26" s="95">
        <f t="shared" si="5"/>
        <v>0</v>
      </c>
      <c r="L26" s="95">
        <f t="shared" si="6"/>
        <v>0</v>
      </c>
      <c r="M26" s="95" t="str">
        <f t="shared" si="7"/>
        <v/>
      </c>
      <c r="N26" s="94">
        <f t="shared" si="8"/>
        <v>0</v>
      </c>
      <c r="O26" s="28"/>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49" t="str">
        <f t="shared" si="9"/>
        <v xml:space="preserve"> </v>
      </c>
      <c r="BZ26" s="53"/>
      <c r="CA26" s="55" t="str">
        <f t="shared" si="3"/>
        <v xml:space="preserve"> </v>
      </c>
      <c r="CB26" s="56"/>
    </row>
    <row r="27" spans="1:80" ht="18.75" outlineLevel="1" x14ac:dyDescent="0.25">
      <c r="A27" s="59">
        <v>27</v>
      </c>
      <c r="B27" s="4"/>
      <c r="C27" s="2"/>
      <c r="D27" s="5"/>
      <c r="E27" s="19"/>
      <c r="F27" s="20"/>
      <c r="G27" s="96">
        <f t="shared" ref="G27:G90" si="10">E27-F27</f>
        <v>0</v>
      </c>
      <c r="H27" s="95">
        <f t="shared" ref="H27:H90" si="11">SUM(O27,Q27,S27,U27,W27,Y27,AA27,AC27,AE27,AG27,AI27,AK27,AM27,AO27,AQ27,AS27,AU27,AW27,AY27,BA27,BC27,BE27,BG27,BI27,BK27,BM27,BO27,BQ27,BS27,BU27,BW27)</f>
        <v>0</v>
      </c>
      <c r="I27" s="95">
        <f t="shared" ref="I27:I90" si="12">SUMIF(O$8:BX$8,"&lt;="&amp;A$11,O27:BX27)</f>
        <v>0</v>
      </c>
      <c r="J27" s="95">
        <f t="shared" ref="J27:J90" si="13">SUMIF(O$9:BX$9,"&lt;="&amp;A$11,O27:BX27)</f>
        <v>0</v>
      </c>
      <c r="K27" s="95">
        <f t="shared" ref="K27:K90" si="14">J27-I27</f>
        <v>0</v>
      </c>
      <c r="L27" s="95">
        <f t="shared" ref="L27:L90" si="15">H27-J27</f>
        <v>0</v>
      </c>
      <c r="M27" s="95" t="str">
        <f t="shared" ref="M27:M90" si="16">IF(COUNTA(C27:E27)=0,"",IF(E27=0,"н/д по проекту",E27-N27))</f>
        <v/>
      </c>
      <c r="N27" s="94">
        <f t="shared" ref="N27:N90" si="17">F27+J27</f>
        <v>0</v>
      </c>
      <c r="O27" s="28"/>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49" t="str">
        <f t="shared" ref="BY27:BY90" si="18">IF(K27&lt;0,"ПРИЧИНА ОТСТАВАНИЯ? КАКИЕ МЕРЫ ПРИНЯТЫ? КОГДА ОТСТАВАНИЕ БУДЕТ УСТРАНЕНО?"," ")</f>
        <v xml:space="preserve"> </v>
      </c>
      <c r="BZ27" s="53"/>
      <c r="CA27" s="55" t="str">
        <f t="shared" ref="CA27:CA90" si="19">IF(BZ27=CB27," ","изм")</f>
        <v xml:space="preserve"> </v>
      </c>
      <c r="CB27" s="56"/>
    </row>
    <row r="28" spans="1:80" ht="18.75" outlineLevel="1" x14ac:dyDescent="0.25">
      <c r="A28" s="59">
        <v>28</v>
      </c>
      <c r="B28" s="4"/>
      <c r="C28" s="2"/>
      <c r="D28" s="5"/>
      <c r="E28" s="19"/>
      <c r="F28" s="20"/>
      <c r="G28" s="96">
        <f t="shared" si="10"/>
        <v>0</v>
      </c>
      <c r="H28" s="95">
        <f t="shared" si="11"/>
        <v>0</v>
      </c>
      <c r="I28" s="95">
        <f t="shared" si="12"/>
        <v>0</v>
      </c>
      <c r="J28" s="95">
        <f t="shared" si="13"/>
        <v>0</v>
      </c>
      <c r="K28" s="95">
        <f t="shared" si="14"/>
        <v>0</v>
      </c>
      <c r="L28" s="95">
        <f t="shared" si="15"/>
        <v>0</v>
      </c>
      <c r="M28" s="95" t="str">
        <f t="shared" si="16"/>
        <v/>
      </c>
      <c r="N28" s="94">
        <f t="shared" si="17"/>
        <v>0</v>
      </c>
      <c r="O28" s="28"/>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49" t="str">
        <f t="shared" si="18"/>
        <v xml:space="preserve"> </v>
      </c>
      <c r="BZ28" s="53"/>
      <c r="CA28" s="55" t="str">
        <f t="shared" si="19"/>
        <v xml:space="preserve"> </v>
      </c>
      <c r="CB28" s="57"/>
    </row>
    <row r="29" spans="1:80" ht="18.75" outlineLevel="1" x14ac:dyDescent="0.25">
      <c r="A29" s="59">
        <v>29</v>
      </c>
      <c r="B29" s="4"/>
      <c r="C29" s="2"/>
      <c r="D29" s="5"/>
      <c r="E29" s="19"/>
      <c r="F29" s="20"/>
      <c r="G29" s="96">
        <f t="shared" si="10"/>
        <v>0</v>
      </c>
      <c r="H29" s="95">
        <f t="shared" si="11"/>
        <v>0</v>
      </c>
      <c r="I29" s="95">
        <f t="shared" si="12"/>
        <v>0</v>
      </c>
      <c r="J29" s="95">
        <f t="shared" si="13"/>
        <v>0</v>
      </c>
      <c r="K29" s="95">
        <f t="shared" si="14"/>
        <v>0</v>
      </c>
      <c r="L29" s="95">
        <f t="shared" si="15"/>
        <v>0</v>
      </c>
      <c r="M29" s="95" t="str">
        <f t="shared" si="16"/>
        <v/>
      </c>
      <c r="N29" s="94">
        <f t="shared" si="17"/>
        <v>0</v>
      </c>
      <c r="O29" s="28"/>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49" t="str">
        <f t="shared" si="18"/>
        <v xml:space="preserve"> </v>
      </c>
      <c r="BZ29" s="53"/>
      <c r="CA29" s="55" t="str">
        <f t="shared" si="19"/>
        <v xml:space="preserve"> </v>
      </c>
      <c r="CB29" s="56"/>
    </row>
    <row r="30" spans="1:80" ht="18.75" outlineLevel="1" x14ac:dyDescent="0.25">
      <c r="A30" s="59">
        <v>30</v>
      </c>
      <c r="B30" s="4"/>
      <c r="C30" s="2"/>
      <c r="D30" s="5"/>
      <c r="E30" s="19"/>
      <c r="F30" s="20"/>
      <c r="G30" s="96">
        <f t="shared" si="10"/>
        <v>0</v>
      </c>
      <c r="H30" s="95">
        <f t="shared" si="11"/>
        <v>0</v>
      </c>
      <c r="I30" s="95">
        <f t="shared" si="12"/>
        <v>0</v>
      </c>
      <c r="J30" s="95">
        <f t="shared" si="13"/>
        <v>0</v>
      </c>
      <c r="K30" s="95">
        <f t="shared" si="14"/>
        <v>0</v>
      </c>
      <c r="L30" s="95">
        <f t="shared" si="15"/>
        <v>0</v>
      </c>
      <c r="M30" s="95" t="str">
        <f t="shared" si="16"/>
        <v/>
      </c>
      <c r="N30" s="94">
        <f t="shared" si="17"/>
        <v>0</v>
      </c>
      <c r="O30" s="28"/>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49" t="str">
        <f t="shared" si="18"/>
        <v xml:space="preserve"> </v>
      </c>
      <c r="BZ30" s="53"/>
      <c r="CA30" s="55" t="str">
        <f t="shared" si="19"/>
        <v xml:space="preserve"> </v>
      </c>
      <c r="CB30" s="56"/>
    </row>
    <row r="31" spans="1:80" ht="18.75" outlineLevel="1" x14ac:dyDescent="0.25">
      <c r="A31" s="59">
        <v>31</v>
      </c>
      <c r="B31" s="4"/>
      <c r="C31" s="2"/>
      <c r="D31" s="5"/>
      <c r="E31" s="19"/>
      <c r="F31" s="20"/>
      <c r="G31" s="96">
        <f t="shared" si="10"/>
        <v>0</v>
      </c>
      <c r="H31" s="95">
        <f t="shared" si="11"/>
        <v>0</v>
      </c>
      <c r="I31" s="95">
        <f t="shared" si="12"/>
        <v>0</v>
      </c>
      <c r="J31" s="95">
        <f t="shared" si="13"/>
        <v>0</v>
      </c>
      <c r="K31" s="95">
        <f t="shared" si="14"/>
        <v>0</v>
      </c>
      <c r="L31" s="95">
        <f t="shared" si="15"/>
        <v>0</v>
      </c>
      <c r="M31" s="95" t="str">
        <f t="shared" si="16"/>
        <v/>
      </c>
      <c r="N31" s="94">
        <f t="shared" si="17"/>
        <v>0</v>
      </c>
      <c r="O31" s="28"/>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49" t="str">
        <f t="shared" si="18"/>
        <v xml:space="preserve"> </v>
      </c>
      <c r="BZ31" s="53"/>
      <c r="CA31" s="55" t="str">
        <f t="shared" si="19"/>
        <v xml:space="preserve"> </v>
      </c>
      <c r="CB31" s="56"/>
    </row>
    <row r="32" spans="1:80" ht="18.75" outlineLevel="1" x14ac:dyDescent="0.25">
      <c r="A32" s="59">
        <v>32</v>
      </c>
      <c r="B32" s="6"/>
      <c r="C32" s="3"/>
      <c r="D32" s="5"/>
      <c r="E32" s="19"/>
      <c r="F32" s="20"/>
      <c r="G32" s="96">
        <f t="shared" si="10"/>
        <v>0</v>
      </c>
      <c r="H32" s="95">
        <f t="shared" si="11"/>
        <v>0</v>
      </c>
      <c r="I32" s="95">
        <f t="shared" si="12"/>
        <v>0</v>
      </c>
      <c r="J32" s="95">
        <f t="shared" si="13"/>
        <v>0</v>
      </c>
      <c r="K32" s="95">
        <f t="shared" si="14"/>
        <v>0</v>
      </c>
      <c r="L32" s="95">
        <f t="shared" si="15"/>
        <v>0</v>
      </c>
      <c r="M32" s="95" t="str">
        <f t="shared" si="16"/>
        <v/>
      </c>
      <c r="N32" s="94">
        <f t="shared" si="17"/>
        <v>0</v>
      </c>
      <c r="O32" s="28"/>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49" t="str">
        <f t="shared" si="18"/>
        <v xml:space="preserve"> </v>
      </c>
      <c r="BZ32" s="53"/>
      <c r="CA32" s="55" t="str">
        <f t="shared" si="19"/>
        <v xml:space="preserve"> </v>
      </c>
      <c r="CB32" s="56"/>
    </row>
    <row r="33" spans="1:80" ht="18.75" outlineLevel="1" x14ac:dyDescent="0.25">
      <c r="A33" s="59">
        <v>33</v>
      </c>
      <c r="B33" s="4"/>
      <c r="C33" s="2"/>
      <c r="D33" s="5"/>
      <c r="E33" s="19"/>
      <c r="F33" s="20"/>
      <c r="G33" s="96">
        <f t="shared" si="10"/>
        <v>0</v>
      </c>
      <c r="H33" s="95">
        <f t="shared" si="11"/>
        <v>0</v>
      </c>
      <c r="I33" s="95">
        <f t="shared" si="12"/>
        <v>0</v>
      </c>
      <c r="J33" s="95">
        <f t="shared" si="13"/>
        <v>0</v>
      </c>
      <c r="K33" s="95">
        <f t="shared" si="14"/>
        <v>0</v>
      </c>
      <c r="L33" s="95">
        <f t="shared" si="15"/>
        <v>0</v>
      </c>
      <c r="M33" s="95" t="str">
        <f t="shared" si="16"/>
        <v/>
      </c>
      <c r="N33" s="94">
        <f t="shared" si="17"/>
        <v>0</v>
      </c>
      <c r="O33" s="28"/>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49" t="str">
        <f t="shared" si="18"/>
        <v xml:space="preserve"> </v>
      </c>
      <c r="BZ33" s="53"/>
      <c r="CA33" s="55" t="str">
        <f t="shared" si="19"/>
        <v xml:space="preserve"> </v>
      </c>
      <c r="CB33" s="56"/>
    </row>
    <row r="34" spans="1:80" ht="18.75" outlineLevel="1" x14ac:dyDescent="0.25">
      <c r="A34" s="59">
        <v>34</v>
      </c>
      <c r="B34" s="4"/>
      <c r="C34" s="2"/>
      <c r="D34" s="5"/>
      <c r="E34" s="19"/>
      <c r="F34" s="20"/>
      <c r="G34" s="96">
        <f t="shared" si="10"/>
        <v>0</v>
      </c>
      <c r="H34" s="95">
        <f t="shared" si="11"/>
        <v>0</v>
      </c>
      <c r="I34" s="95">
        <f t="shared" si="12"/>
        <v>0</v>
      </c>
      <c r="J34" s="95">
        <f t="shared" si="13"/>
        <v>0</v>
      </c>
      <c r="K34" s="95">
        <f t="shared" si="14"/>
        <v>0</v>
      </c>
      <c r="L34" s="95">
        <f t="shared" si="15"/>
        <v>0</v>
      </c>
      <c r="M34" s="95" t="str">
        <f t="shared" si="16"/>
        <v/>
      </c>
      <c r="N34" s="94">
        <f t="shared" si="17"/>
        <v>0</v>
      </c>
      <c r="O34" s="28"/>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49" t="str">
        <f t="shared" si="18"/>
        <v xml:space="preserve"> </v>
      </c>
      <c r="BZ34" s="53"/>
      <c r="CA34" s="55" t="str">
        <f t="shared" si="19"/>
        <v xml:space="preserve"> </v>
      </c>
      <c r="CB34" s="56"/>
    </row>
    <row r="35" spans="1:80" ht="18.75" outlineLevel="1" x14ac:dyDescent="0.25">
      <c r="A35" s="59">
        <v>35</v>
      </c>
      <c r="B35" s="4"/>
      <c r="C35" s="2"/>
      <c r="D35" s="5"/>
      <c r="E35" s="19"/>
      <c r="F35" s="20"/>
      <c r="G35" s="96">
        <f t="shared" si="10"/>
        <v>0</v>
      </c>
      <c r="H35" s="95">
        <f t="shared" si="11"/>
        <v>0</v>
      </c>
      <c r="I35" s="95">
        <f t="shared" si="12"/>
        <v>0</v>
      </c>
      <c r="J35" s="95">
        <f t="shared" si="13"/>
        <v>0</v>
      </c>
      <c r="K35" s="95">
        <f t="shared" si="14"/>
        <v>0</v>
      </c>
      <c r="L35" s="95">
        <f t="shared" si="15"/>
        <v>0</v>
      </c>
      <c r="M35" s="95" t="str">
        <f t="shared" si="16"/>
        <v/>
      </c>
      <c r="N35" s="94">
        <f t="shared" si="17"/>
        <v>0</v>
      </c>
      <c r="O35" s="28"/>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49" t="str">
        <f t="shared" si="18"/>
        <v xml:space="preserve"> </v>
      </c>
      <c r="BZ35" s="53"/>
      <c r="CA35" s="55" t="str">
        <f t="shared" si="19"/>
        <v xml:space="preserve"> </v>
      </c>
      <c r="CB35" s="56"/>
    </row>
    <row r="36" spans="1:80" ht="18.75" outlineLevel="1" x14ac:dyDescent="0.25">
      <c r="A36" s="59">
        <v>36</v>
      </c>
      <c r="B36" s="4"/>
      <c r="C36" s="2"/>
      <c r="D36" s="5"/>
      <c r="E36" s="19"/>
      <c r="F36" s="20"/>
      <c r="G36" s="96">
        <f t="shared" si="10"/>
        <v>0</v>
      </c>
      <c r="H36" s="95">
        <f t="shared" si="11"/>
        <v>0</v>
      </c>
      <c r="I36" s="95">
        <f t="shared" si="12"/>
        <v>0</v>
      </c>
      <c r="J36" s="95">
        <f t="shared" si="13"/>
        <v>0</v>
      </c>
      <c r="K36" s="95">
        <f t="shared" si="14"/>
        <v>0</v>
      </c>
      <c r="L36" s="95">
        <f t="shared" si="15"/>
        <v>0</v>
      </c>
      <c r="M36" s="95" t="str">
        <f t="shared" si="16"/>
        <v/>
      </c>
      <c r="N36" s="94">
        <f t="shared" si="17"/>
        <v>0</v>
      </c>
      <c r="O36" s="28"/>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49" t="str">
        <f t="shared" si="18"/>
        <v xml:space="preserve"> </v>
      </c>
      <c r="BZ36" s="53"/>
      <c r="CA36" s="55" t="str">
        <f t="shared" si="19"/>
        <v xml:space="preserve"> </v>
      </c>
      <c r="CB36" s="56"/>
    </row>
    <row r="37" spans="1:80" ht="18.75" outlineLevel="1" x14ac:dyDescent="0.25">
      <c r="A37" s="59">
        <v>37</v>
      </c>
      <c r="B37" s="4"/>
      <c r="C37" s="2"/>
      <c r="D37" s="5"/>
      <c r="E37" s="19"/>
      <c r="F37" s="20"/>
      <c r="G37" s="96">
        <f t="shared" si="10"/>
        <v>0</v>
      </c>
      <c r="H37" s="95">
        <f t="shared" si="11"/>
        <v>0</v>
      </c>
      <c r="I37" s="95">
        <f t="shared" si="12"/>
        <v>0</v>
      </c>
      <c r="J37" s="95">
        <f t="shared" si="13"/>
        <v>0</v>
      </c>
      <c r="K37" s="95">
        <f t="shared" si="14"/>
        <v>0</v>
      </c>
      <c r="L37" s="95">
        <f t="shared" si="15"/>
        <v>0</v>
      </c>
      <c r="M37" s="95" t="str">
        <f t="shared" si="16"/>
        <v/>
      </c>
      <c r="N37" s="94">
        <f t="shared" si="17"/>
        <v>0</v>
      </c>
      <c r="O37" s="28"/>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49" t="str">
        <f t="shared" si="18"/>
        <v xml:space="preserve"> </v>
      </c>
      <c r="BZ37" s="53"/>
      <c r="CA37" s="55" t="str">
        <f t="shared" si="19"/>
        <v xml:space="preserve"> </v>
      </c>
      <c r="CB37" s="56"/>
    </row>
    <row r="38" spans="1:80" ht="18.75" outlineLevel="1" x14ac:dyDescent="0.25">
      <c r="A38" s="59">
        <v>38</v>
      </c>
      <c r="B38" s="4"/>
      <c r="C38" s="2"/>
      <c r="D38" s="5"/>
      <c r="E38" s="19"/>
      <c r="F38" s="20"/>
      <c r="G38" s="96">
        <f t="shared" si="10"/>
        <v>0</v>
      </c>
      <c r="H38" s="95">
        <f t="shared" si="11"/>
        <v>0</v>
      </c>
      <c r="I38" s="95">
        <f t="shared" si="12"/>
        <v>0</v>
      </c>
      <c r="J38" s="95">
        <f t="shared" si="13"/>
        <v>0</v>
      </c>
      <c r="K38" s="95">
        <f t="shared" si="14"/>
        <v>0</v>
      </c>
      <c r="L38" s="95">
        <f t="shared" si="15"/>
        <v>0</v>
      </c>
      <c r="M38" s="95" t="str">
        <f t="shared" si="16"/>
        <v/>
      </c>
      <c r="N38" s="94">
        <f t="shared" si="17"/>
        <v>0</v>
      </c>
      <c r="O38" s="28"/>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49" t="str">
        <f t="shared" si="18"/>
        <v xml:space="preserve"> </v>
      </c>
      <c r="BZ38" s="53"/>
      <c r="CA38" s="55" t="str">
        <f t="shared" si="19"/>
        <v xml:space="preserve"> </v>
      </c>
      <c r="CB38" s="56"/>
    </row>
    <row r="39" spans="1:80" ht="18.75" outlineLevel="1" x14ac:dyDescent="0.25">
      <c r="A39" s="59">
        <v>39</v>
      </c>
      <c r="B39" s="4"/>
      <c r="C39" s="2"/>
      <c r="D39" s="5"/>
      <c r="E39" s="19"/>
      <c r="F39" s="20"/>
      <c r="G39" s="96">
        <f t="shared" si="10"/>
        <v>0</v>
      </c>
      <c r="H39" s="95">
        <f t="shared" si="11"/>
        <v>0</v>
      </c>
      <c r="I39" s="95">
        <f t="shared" si="12"/>
        <v>0</v>
      </c>
      <c r="J39" s="95">
        <f t="shared" si="13"/>
        <v>0</v>
      </c>
      <c r="K39" s="95">
        <f t="shared" si="14"/>
        <v>0</v>
      </c>
      <c r="L39" s="95">
        <f t="shared" si="15"/>
        <v>0</v>
      </c>
      <c r="M39" s="95" t="str">
        <f t="shared" si="16"/>
        <v/>
      </c>
      <c r="N39" s="94">
        <f t="shared" si="17"/>
        <v>0</v>
      </c>
      <c r="O39" s="28"/>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49" t="str">
        <f t="shared" si="18"/>
        <v xml:space="preserve"> </v>
      </c>
      <c r="BZ39" s="53"/>
      <c r="CA39" s="55" t="str">
        <f t="shared" si="19"/>
        <v xml:space="preserve"> </v>
      </c>
      <c r="CB39" s="56"/>
    </row>
    <row r="40" spans="1:80" ht="18.75" outlineLevel="1" x14ac:dyDescent="0.25">
      <c r="A40" s="59">
        <v>40</v>
      </c>
      <c r="B40" s="4"/>
      <c r="C40" s="2"/>
      <c r="D40" s="5"/>
      <c r="E40" s="19"/>
      <c r="F40" s="20"/>
      <c r="G40" s="96">
        <f t="shared" si="10"/>
        <v>0</v>
      </c>
      <c r="H40" s="95">
        <f t="shared" si="11"/>
        <v>0</v>
      </c>
      <c r="I40" s="95">
        <f t="shared" si="12"/>
        <v>0</v>
      </c>
      <c r="J40" s="95">
        <f t="shared" si="13"/>
        <v>0</v>
      </c>
      <c r="K40" s="95">
        <f t="shared" si="14"/>
        <v>0</v>
      </c>
      <c r="L40" s="95">
        <f t="shared" si="15"/>
        <v>0</v>
      </c>
      <c r="M40" s="95" t="str">
        <f t="shared" si="16"/>
        <v/>
      </c>
      <c r="N40" s="94">
        <f t="shared" si="17"/>
        <v>0</v>
      </c>
      <c r="O40" s="28"/>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49" t="str">
        <f t="shared" si="18"/>
        <v xml:space="preserve"> </v>
      </c>
      <c r="BZ40" s="53"/>
      <c r="CA40" s="55" t="str">
        <f t="shared" si="19"/>
        <v xml:space="preserve"> </v>
      </c>
      <c r="CB40" s="56"/>
    </row>
    <row r="41" spans="1:80" ht="18.75" outlineLevel="1" x14ac:dyDescent="0.25">
      <c r="A41" s="59">
        <v>41</v>
      </c>
      <c r="B41" s="4"/>
      <c r="C41" s="2"/>
      <c r="D41" s="5"/>
      <c r="E41" s="19"/>
      <c r="F41" s="20"/>
      <c r="G41" s="96">
        <f t="shared" si="10"/>
        <v>0</v>
      </c>
      <c r="H41" s="95">
        <f t="shared" si="11"/>
        <v>0</v>
      </c>
      <c r="I41" s="95">
        <f t="shared" si="12"/>
        <v>0</v>
      </c>
      <c r="J41" s="95">
        <f t="shared" si="13"/>
        <v>0</v>
      </c>
      <c r="K41" s="95">
        <f t="shared" si="14"/>
        <v>0</v>
      </c>
      <c r="L41" s="95">
        <f t="shared" si="15"/>
        <v>0</v>
      </c>
      <c r="M41" s="95" t="str">
        <f t="shared" si="16"/>
        <v/>
      </c>
      <c r="N41" s="94">
        <f t="shared" si="17"/>
        <v>0</v>
      </c>
      <c r="O41" s="28"/>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49" t="str">
        <f t="shared" si="18"/>
        <v xml:space="preserve"> </v>
      </c>
      <c r="BZ41" s="53"/>
      <c r="CA41" s="55" t="str">
        <f t="shared" si="19"/>
        <v xml:space="preserve"> </v>
      </c>
      <c r="CB41" s="57"/>
    </row>
    <row r="42" spans="1:80" ht="18.75" outlineLevel="1" x14ac:dyDescent="0.25">
      <c r="A42" s="59">
        <v>42</v>
      </c>
      <c r="B42" s="4"/>
      <c r="C42" s="2"/>
      <c r="D42" s="5"/>
      <c r="E42" s="19"/>
      <c r="F42" s="20"/>
      <c r="G42" s="96">
        <f t="shared" si="10"/>
        <v>0</v>
      </c>
      <c r="H42" s="95">
        <f t="shared" si="11"/>
        <v>0</v>
      </c>
      <c r="I42" s="95">
        <f t="shared" si="12"/>
        <v>0</v>
      </c>
      <c r="J42" s="95">
        <f t="shared" si="13"/>
        <v>0</v>
      </c>
      <c r="K42" s="95">
        <f t="shared" si="14"/>
        <v>0</v>
      </c>
      <c r="L42" s="95">
        <f t="shared" si="15"/>
        <v>0</v>
      </c>
      <c r="M42" s="95" t="str">
        <f t="shared" si="16"/>
        <v/>
      </c>
      <c r="N42" s="94">
        <f t="shared" si="17"/>
        <v>0</v>
      </c>
      <c r="O42" s="28"/>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49" t="str">
        <f t="shared" si="18"/>
        <v xml:space="preserve"> </v>
      </c>
      <c r="BZ42" s="53"/>
      <c r="CA42" s="55" t="str">
        <f t="shared" si="19"/>
        <v xml:space="preserve"> </v>
      </c>
      <c r="CB42" s="56"/>
    </row>
    <row r="43" spans="1:80" ht="18.75" outlineLevel="1" x14ac:dyDescent="0.25">
      <c r="A43" s="59">
        <v>43</v>
      </c>
      <c r="B43" s="4"/>
      <c r="C43" s="2"/>
      <c r="D43" s="5"/>
      <c r="E43" s="19"/>
      <c r="F43" s="20"/>
      <c r="G43" s="96">
        <f t="shared" si="10"/>
        <v>0</v>
      </c>
      <c r="H43" s="95">
        <f t="shared" si="11"/>
        <v>0</v>
      </c>
      <c r="I43" s="95">
        <f t="shared" si="12"/>
        <v>0</v>
      </c>
      <c r="J43" s="95">
        <f t="shared" si="13"/>
        <v>0</v>
      </c>
      <c r="K43" s="95">
        <f t="shared" si="14"/>
        <v>0</v>
      </c>
      <c r="L43" s="95">
        <f t="shared" si="15"/>
        <v>0</v>
      </c>
      <c r="M43" s="95" t="str">
        <f t="shared" si="16"/>
        <v/>
      </c>
      <c r="N43" s="94">
        <f t="shared" si="17"/>
        <v>0</v>
      </c>
      <c r="O43" s="28"/>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49" t="str">
        <f t="shared" si="18"/>
        <v xml:space="preserve"> </v>
      </c>
      <c r="BZ43" s="53"/>
      <c r="CA43" s="55" t="str">
        <f t="shared" si="19"/>
        <v xml:space="preserve"> </v>
      </c>
      <c r="CB43" s="56"/>
    </row>
    <row r="44" spans="1:80" ht="18.75" outlineLevel="1" x14ac:dyDescent="0.25">
      <c r="A44" s="59">
        <v>44</v>
      </c>
      <c r="B44" s="4"/>
      <c r="C44" s="2"/>
      <c r="D44" s="5"/>
      <c r="E44" s="19"/>
      <c r="F44" s="20"/>
      <c r="G44" s="96">
        <f t="shared" si="10"/>
        <v>0</v>
      </c>
      <c r="H44" s="95">
        <f t="shared" si="11"/>
        <v>0</v>
      </c>
      <c r="I44" s="95">
        <f t="shared" si="12"/>
        <v>0</v>
      </c>
      <c r="J44" s="95">
        <f t="shared" si="13"/>
        <v>0</v>
      </c>
      <c r="K44" s="95">
        <f t="shared" si="14"/>
        <v>0</v>
      </c>
      <c r="L44" s="95">
        <f t="shared" si="15"/>
        <v>0</v>
      </c>
      <c r="M44" s="95" t="str">
        <f t="shared" si="16"/>
        <v/>
      </c>
      <c r="N44" s="94">
        <f t="shared" si="17"/>
        <v>0</v>
      </c>
      <c r="O44" s="28"/>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49" t="str">
        <f t="shared" si="18"/>
        <v xml:space="preserve"> </v>
      </c>
      <c r="BZ44" s="53"/>
      <c r="CA44" s="55" t="str">
        <f t="shared" si="19"/>
        <v xml:space="preserve"> </v>
      </c>
      <c r="CB44" s="56"/>
    </row>
    <row r="45" spans="1:80" ht="18.75" outlineLevel="1" x14ac:dyDescent="0.25">
      <c r="A45" s="59">
        <v>45</v>
      </c>
      <c r="B45" s="6"/>
      <c r="C45" s="3"/>
      <c r="D45" s="5"/>
      <c r="E45" s="19"/>
      <c r="F45" s="20"/>
      <c r="G45" s="96">
        <f t="shared" si="10"/>
        <v>0</v>
      </c>
      <c r="H45" s="95">
        <f t="shared" si="11"/>
        <v>0</v>
      </c>
      <c r="I45" s="95">
        <f t="shared" si="12"/>
        <v>0</v>
      </c>
      <c r="J45" s="95">
        <f t="shared" si="13"/>
        <v>0</v>
      </c>
      <c r="K45" s="95">
        <f t="shared" si="14"/>
        <v>0</v>
      </c>
      <c r="L45" s="95">
        <f t="shared" si="15"/>
        <v>0</v>
      </c>
      <c r="M45" s="95" t="str">
        <f t="shared" si="16"/>
        <v/>
      </c>
      <c r="N45" s="94">
        <f t="shared" si="17"/>
        <v>0</v>
      </c>
      <c r="O45" s="28"/>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49" t="str">
        <f t="shared" si="18"/>
        <v xml:space="preserve"> </v>
      </c>
      <c r="BZ45" s="53"/>
      <c r="CA45" s="55" t="str">
        <f t="shared" si="19"/>
        <v xml:space="preserve"> </v>
      </c>
      <c r="CB45" s="56"/>
    </row>
    <row r="46" spans="1:80" ht="18.75" outlineLevel="1" x14ac:dyDescent="0.25">
      <c r="A46" s="59">
        <v>46</v>
      </c>
      <c r="B46" s="4"/>
      <c r="C46" s="2"/>
      <c r="D46" s="5"/>
      <c r="E46" s="19"/>
      <c r="F46" s="20"/>
      <c r="G46" s="96">
        <f t="shared" si="10"/>
        <v>0</v>
      </c>
      <c r="H46" s="95">
        <f t="shared" si="11"/>
        <v>0</v>
      </c>
      <c r="I46" s="95">
        <f t="shared" si="12"/>
        <v>0</v>
      </c>
      <c r="J46" s="95">
        <f t="shared" si="13"/>
        <v>0</v>
      </c>
      <c r="K46" s="95">
        <f t="shared" si="14"/>
        <v>0</v>
      </c>
      <c r="L46" s="95">
        <f t="shared" si="15"/>
        <v>0</v>
      </c>
      <c r="M46" s="95" t="str">
        <f t="shared" si="16"/>
        <v/>
      </c>
      <c r="N46" s="94">
        <f t="shared" si="17"/>
        <v>0</v>
      </c>
      <c r="O46" s="28"/>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49" t="str">
        <f t="shared" si="18"/>
        <v xml:space="preserve"> </v>
      </c>
      <c r="BZ46" s="53"/>
      <c r="CA46" s="55" t="str">
        <f t="shared" si="19"/>
        <v xml:space="preserve"> </v>
      </c>
      <c r="CB46" s="56"/>
    </row>
    <row r="47" spans="1:80" ht="18.75" outlineLevel="1" x14ac:dyDescent="0.25">
      <c r="A47" s="59">
        <v>47</v>
      </c>
      <c r="B47" s="4"/>
      <c r="C47" s="2"/>
      <c r="D47" s="5"/>
      <c r="E47" s="19"/>
      <c r="F47" s="20"/>
      <c r="G47" s="96">
        <f t="shared" si="10"/>
        <v>0</v>
      </c>
      <c r="H47" s="95">
        <f t="shared" si="11"/>
        <v>0</v>
      </c>
      <c r="I47" s="95">
        <f t="shared" si="12"/>
        <v>0</v>
      </c>
      <c r="J47" s="95">
        <f t="shared" si="13"/>
        <v>0</v>
      </c>
      <c r="K47" s="95">
        <f t="shared" si="14"/>
        <v>0</v>
      </c>
      <c r="L47" s="95">
        <f t="shared" si="15"/>
        <v>0</v>
      </c>
      <c r="M47" s="95" t="str">
        <f t="shared" si="16"/>
        <v/>
      </c>
      <c r="N47" s="94">
        <f t="shared" si="17"/>
        <v>0</v>
      </c>
      <c r="O47" s="28"/>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49" t="str">
        <f t="shared" si="18"/>
        <v xml:space="preserve"> </v>
      </c>
      <c r="BZ47" s="53"/>
      <c r="CA47" s="55" t="str">
        <f t="shared" si="19"/>
        <v xml:space="preserve"> </v>
      </c>
      <c r="CB47" s="56"/>
    </row>
    <row r="48" spans="1:80" ht="18.75" outlineLevel="1" x14ac:dyDescent="0.25">
      <c r="A48" s="59">
        <v>48</v>
      </c>
      <c r="B48" s="4"/>
      <c r="C48" s="2"/>
      <c r="D48" s="5"/>
      <c r="E48" s="19"/>
      <c r="F48" s="20"/>
      <c r="G48" s="96">
        <f t="shared" si="10"/>
        <v>0</v>
      </c>
      <c r="H48" s="95">
        <f t="shared" si="11"/>
        <v>0</v>
      </c>
      <c r="I48" s="95">
        <f t="shared" si="12"/>
        <v>0</v>
      </c>
      <c r="J48" s="95">
        <f t="shared" si="13"/>
        <v>0</v>
      </c>
      <c r="K48" s="95">
        <f t="shared" si="14"/>
        <v>0</v>
      </c>
      <c r="L48" s="95">
        <f t="shared" si="15"/>
        <v>0</v>
      </c>
      <c r="M48" s="95" t="str">
        <f t="shared" si="16"/>
        <v/>
      </c>
      <c r="N48" s="94">
        <f t="shared" si="17"/>
        <v>0</v>
      </c>
      <c r="O48" s="28"/>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49" t="str">
        <f t="shared" si="18"/>
        <v xml:space="preserve"> </v>
      </c>
      <c r="BZ48" s="53"/>
      <c r="CA48" s="55" t="str">
        <f t="shared" si="19"/>
        <v xml:space="preserve"> </v>
      </c>
      <c r="CB48" s="56"/>
    </row>
    <row r="49" spans="1:80" ht="18.75" outlineLevel="1" x14ac:dyDescent="0.25">
      <c r="A49" s="59">
        <v>49</v>
      </c>
      <c r="B49" s="4"/>
      <c r="C49" s="2"/>
      <c r="D49" s="5"/>
      <c r="E49" s="19"/>
      <c r="F49" s="20"/>
      <c r="G49" s="96">
        <f t="shared" si="10"/>
        <v>0</v>
      </c>
      <c r="H49" s="95">
        <f t="shared" si="11"/>
        <v>0</v>
      </c>
      <c r="I49" s="95">
        <f t="shared" si="12"/>
        <v>0</v>
      </c>
      <c r="J49" s="95">
        <f t="shared" si="13"/>
        <v>0</v>
      </c>
      <c r="K49" s="95">
        <f t="shared" si="14"/>
        <v>0</v>
      </c>
      <c r="L49" s="95">
        <f t="shared" si="15"/>
        <v>0</v>
      </c>
      <c r="M49" s="95" t="str">
        <f t="shared" si="16"/>
        <v/>
      </c>
      <c r="N49" s="94">
        <f t="shared" si="17"/>
        <v>0</v>
      </c>
      <c r="O49" s="28"/>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49" t="str">
        <f t="shared" si="18"/>
        <v xml:space="preserve"> </v>
      </c>
      <c r="BZ49" s="53"/>
      <c r="CA49" s="55" t="str">
        <f t="shared" si="19"/>
        <v xml:space="preserve"> </v>
      </c>
      <c r="CB49" s="56"/>
    </row>
    <row r="50" spans="1:80" ht="18.75" outlineLevel="1" x14ac:dyDescent="0.25">
      <c r="A50" s="59">
        <v>50</v>
      </c>
      <c r="B50" s="4"/>
      <c r="C50" s="2"/>
      <c r="D50" s="5"/>
      <c r="E50" s="19"/>
      <c r="F50" s="20"/>
      <c r="G50" s="96">
        <f t="shared" si="10"/>
        <v>0</v>
      </c>
      <c r="H50" s="95">
        <f t="shared" si="11"/>
        <v>0</v>
      </c>
      <c r="I50" s="95">
        <f t="shared" si="12"/>
        <v>0</v>
      </c>
      <c r="J50" s="95">
        <f t="shared" si="13"/>
        <v>0</v>
      </c>
      <c r="K50" s="95">
        <f t="shared" si="14"/>
        <v>0</v>
      </c>
      <c r="L50" s="95">
        <f t="shared" si="15"/>
        <v>0</v>
      </c>
      <c r="M50" s="95" t="str">
        <f t="shared" si="16"/>
        <v/>
      </c>
      <c r="N50" s="94">
        <f t="shared" si="17"/>
        <v>0</v>
      </c>
      <c r="O50" s="28"/>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49" t="str">
        <f t="shared" si="18"/>
        <v xml:space="preserve"> </v>
      </c>
      <c r="BZ50" s="53"/>
      <c r="CA50" s="55" t="str">
        <f t="shared" si="19"/>
        <v xml:space="preserve"> </v>
      </c>
      <c r="CB50" s="56"/>
    </row>
    <row r="51" spans="1:80" ht="18.75" outlineLevel="1" x14ac:dyDescent="0.25">
      <c r="A51" s="59">
        <v>51</v>
      </c>
      <c r="B51" s="4"/>
      <c r="C51" s="2"/>
      <c r="D51" s="5"/>
      <c r="E51" s="19"/>
      <c r="F51" s="20"/>
      <c r="G51" s="96">
        <f t="shared" si="10"/>
        <v>0</v>
      </c>
      <c r="H51" s="95">
        <f t="shared" si="11"/>
        <v>0</v>
      </c>
      <c r="I51" s="95">
        <f t="shared" si="12"/>
        <v>0</v>
      </c>
      <c r="J51" s="95">
        <f t="shared" si="13"/>
        <v>0</v>
      </c>
      <c r="K51" s="95">
        <f t="shared" si="14"/>
        <v>0</v>
      </c>
      <c r="L51" s="95">
        <f t="shared" si="15"/>
        <v>0</v>
      </c>
      <c r="M51" s="95" t="str">
        <f t="shared" si="16"/>
        <v/>
      </c>
      <c r="N51" s="94">
        <f t="shared" si="17"/>
        <v>0</v>
      </c>
      <c r="O51" s="28"/>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49" t="str">
        <f t="shared" si="18"/>
        <v xml:space="preserve"> </v>
      </c>
      <c r="BZ51" s="53"/>
      <c r="CA51" s="55" t="str">
        <f t="shared" si="19"/>
        <v xml:space="preserve"> </v>
      </c>
      <c r="CB51" s="56"/>
    </row>
    <row r="52" spans="1:80" ht="18.75" outlineLevel="1" x14ac:dyDescent="0.25">
      <c r="A52" s="59">
        <v>52</v>
      </c>
      <c r="B52" s="4"/>
      <c r="C52" s="2"/>
      <c r="D52" s="5"/>
      <c r="E52" s="19"/>
      <c r="F52" s="20"/>
      <c r="G52" s="96">
        <f t="shared" si="10"/>
        <v>0</v>
      </c>
      <c r="H52" s="95">
        <f t="shared" si="11"/>
        <v>0</v>
      </c>
      <c r="I52" s="95">
        <f t="shared" si="12"/>
        <v>0</v>
      </c>
      <c r="J52" s="95">
        <f t="shared" si="13"/>
        <v>0</v>
      </c>
      <c r="K52" s="95">
        <f t="shared" si="14"/>
        <v>0</v>
      </c>
      <c r="L52" s="95">
        <f t="shared" si="15"/>
        <v>0</v>
      </c>
      <c r="M52" s="95" t="str">
        <f t="shared" si="16"/>
        <v/>
      </c>
      <c r="N52" s="94">
        <f t="shared" si="17"/>
        <v>0</v>
      </c>
      <c r="O52" s="28"/>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49" t="str">
        <f t="shared" si="18"/>
        <v xml:space="preserve"> </v>
      </c>
      <c r="BZ52" s="53"/>
      <c r="CA52" s="55" t="str">
        <f t="shared" si="19"/>
        <v xml:space="preserve"> </v>
      </c>
      <c r="CB52" s="56"/>
    </row>
    <row r="53" spans="1:80" ht="18.75" outlineLevel="1" x14ac:dyDescent="0.25">
      <c r="A53" s="59">
        <v>53</v>
      </c>
      <c r="B53" s="4"/>
      <c r="C53" s="2"/>
      <c r="D53" s="5"/>
      <c r="E53" s="19"/>
      <c r="F53" s="20"/>
      <c r="G53" s="96">
        <f t="shared" si="10"/>
        <v>0</v>
      </c>
      <c r="H53" s="95">
        <f t="shared" si="11"/>
        <v>0</v>
      </c>
      <c r="I53" s="95">
        <f t="shared" si="12"/>
        <v>0</v>
      </c>
      <c r="J53" s="95">
        <f t="shared" si="13"/>
        <v>0</v>
      </c>
      <c r="K53" s="95">
        <f t="shared" si="14"/>
        <v>0</v>
      </c>
      <c r="L53" s="95">
        <f t="shared" si="15"/>
        <v>0</v>
      </c>
      <c r="M53" s="95" t="str">
        <f t="shared" si="16"/>
        <v/>
      </c>
      <c r="N53" s="94">
        <f t="shared" si="17"/>
        <v>0</v>
      </c>
      <c r="O53" s="28"/>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49" t="str">
        <f t="shared" si="18"/>
        <v xml:space="preserve"> </v>
      </c>
      <c r="BZ53" s="53"/>
      <c r="CA53" s="55" t="str">
        <f t="shared" si="19"/>
        <v xml:space="preserve"> </v>
      </c>
      <c r="CB53" s="56"/>
    </row>
    <row r="54" spans="1:80" ht="18.75" outlineLevel="1" x14ac:dyDescent="0.25">
      <c r="A54" s="59">
        <v>54</v>
      </c>
      <c r="B54" s="4"/>
      <c r="C54" s="2"/>
      <c r="D54" s="5"/>
      <c r="E54" s="19"/>
      <c r="F54" s="20"/>
      <c r="G54" s="96">
        <f t="shared" si="10"/>
        <v>0</v>
      </c>
      <c r="H54" s="95">
        <f t="shared" si="11"/>
        <v>0</v>
      </c>
      <c r="I54" s="95">
        <f t="shared" si="12"/>
        <v>0</v>
      </c>
      <c r="J54" s="95">
        <f t="shared" si="13"/>
        <v>0</v>
      </c>
      <c r="K54" s="95">
        <f t="shared" si="14"/>
        <v>0</v>
      </c>
      <c r="L54" s="95">
        <f t="shared" si="15"/>
        <v>0</v>
      </c>
      <c r="M54" s="95" t="str">
        <f t="shared" si="16"/>
        <v/>
      </c>
      <c r="N54" s="94">
        <f t="shared" si="17"/>
        <v>0</v>
      </c>
      <c r="O54" s="28"/>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49" t="str">
        <f t="shared" si="18"/>
        <v xml:space="preserve"> </v>
      </c>
      <c r="BZ54" s="53"/>
      <c r="CA54" s="55" t="str">
        <f t="shared" si="19"/>
        <v xml:space="preserve"> </v>
      </c>
      <c r="CB54" s="57"/>
    </row>
    <row r="55" spans="1:80" ht="18.75" outlineLevel="1" x14ac:dyDescent="0.25">
      <c r="A55" s="59">
        <v>55</v>
      </c>
      <c r="B55" s="4"/>
      <c r="C55" s="2"/>
      <c r="D55" s="5"/>
      <c r="E55" s="19"/>
      <c r="F55" s="20"/>
      <c r="G55" s="96">
        <f t="shared" si="10"/>
        <v>0</v>
      </c>
      <c r="H55" s="95">
        <f t="shared" si="11"/>
        <v>0</v>
      </c>
      <c r="I55" s="95">
        <f t="shared" si="12"/>
        <v>0</v>
      </c>
      <c r="J55" s="95">
        <f t="shared" si="13"/>
        <v>0</v>
      </c>
      <c r="K55" s="95">
        <f t="shared" si="14"/>
        <v>0</v>
      </c>
      <c r="L55" s="95">
        <f t="shared" si="15"/>
        <v>0</v>
      </c>
      <c r="M55" s="95" t="str">
        <f t="shared" si="16"/>
        <v/>
      </c>
      <c r="N55" s="94">
        <f t="shared" si="17"/>
        <v>0</v>
      </c>
      <c r="O55" s="28"/>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49" t="str">
        <f t="shared" si="18"/>
        <v xml:space="preserve"> </v>
      </c>
      <c r="BZ55" s="53"/>
      <c r="CA55" s="55" t="str">
        <f t="shared" si="19"/>
        <v xml:space="preserve"> </v>
      </c>
      <c r="CB55" s="56"/>
    </row>
    <row r="56" spans="1:80" ht="18.75" outlineLevel="1" x14ac:dyDescent="0.25">
      <c r="A56" s="59">
        <v>56</v>
      </c>
      <c r="B56" s="4"/>
      <c r="C56" s="2"/>
      <c r="D56" s="5"/>
      <c r="E56" s="19"/>
      <c r="F56" s="20"/>
      <c r="G56" s="96">
        <f t="shared" si="10"/>
        <v>0</v>
      </c>
      <c r="H56" s="95">
        <f t="shared" si="11"/>
        <v>0</v>
      </c>
      <c r="I56" s="95">
        <f t="shared" si="12"/>
        <v>0</v>
      </c>
      <c r="J56" s="95">
        <f t="shared" si="13"/>
        <v>0</v>
      </c>
      <c r="K56" s="95">
        <f t="shared" si="14"/>
        <v>0</v>
      </c>
      <c r="L56" s="95">
        <f t="shared" si="15"/>
        <v>0</v>
      </c>
      <c r="M56" s="95" t="str">
        <f t="shared" si="16"/>
        <v/>
      </c>
      <c r="N56" s="94">
        <f t="shared" si="17"/>
        <v>0</v>
      </c>
      <c r="O56" s="28"/>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49" t="str">
        <f t="shared" si="18"/>
        <v xml:space="preserve"> </v>
      </c>
      <c r="BZ56" s="53"/>
      <c r="CA56" s="55" t="str">
        <f t="shared" si="19"/>
        <v xml:space="preserve"> </v>
      </c>
      <c r="CB56" s="56"/>
    </row>
    <row r="57" spans="1:80" ht="18.75" outlineLevel="1" x14ac:dyDescent="0.25">
      <c r="A57" s="59">
        <v>57</v>
      </c>
      <c r="B57" s="4"/>
      <c r="C57" s="2"/>
      <c r="D57" s="5"/>
      <c r="E57" s="19"/>
      <c r="F57" s="20"/>
      <c r="G57" s="96">
        <f t="shared" si="10"/>
        <v>0</v>
      </c>
      <c r="H57" s="95">
        <f t="shared" si="11"/>
        <v>0</v>
      </c>
      <c r="I57" s="95">
        <f t="shared" si="12"/>
        <v>0</v>
      </c>
      <c r="J57" s="95">
        <f t="shared" si="13"/>
        <v>0</v>
      </c>
      <c r="K57" s="95">
        <f t="shared" si="14"/>
        <v>0</v>
      </c>
      <c r="L57" s="95">
        <f t="shared" si="15"/>
        <v>0</v>
      </c>
      <c r="M57" s="95" t="str">
        <f t="shared" si="16"/>
        <v/>
      </c>
      <c r="N57" s="94">
        <f t="shared" si="17"/>
        <v>0</v>
      </c>
      <c r="O57" s="28"/>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49" t="str">
        <f t="shared" si="18"/>
        <v xml:space="preserve"> </v>
      </c>
      <c r="BZ57" s="53"/>
      <c r="CA57" s="55" t="str">
        <f t="shared" si="19"/>
        <v xml:space="preserve"> </v>
      </c>
      <c r="CB57" s="56"/>
    </row>
    <row r="58" spans="1:80" ht="18.75" outlineLevel="1" x14ac:dyDescent="0.25">
      <c r="A58" s="59">
        <v>58</v>
      </c>
      <c r="B58" s="6"/>
      <c r="C58" s="3"/>
      <c r="D58" s="5"/>
      <c r="E58" s="19"/>
      <c r="F58" s="20"/>
      <c r="G58" s="96">
        <f t="shared" si="10"/>
        <v>0</v>
      </c>
      <c r="H58" s="95">
        <f t="shared" si="11"/>
        <v>0</v>
      </c>
      <c r="I58" s="95">
        <f t="shared" si="12"/>
        <v>0</v>
      </c>
      <c r="J58" s="95">
        <f t="shared" si="13"/>
        <v>0</v>
      </c>
      <c r="K58" s="95">
        <f t="shared" si="14"/>
        <v>0</v>
      </c>
      <c r="L58" s="95">
        <f t="shared" si="15"/>
        <v>0</v>
      </c>
      <c r="M58" s="95" t="str">
        <f t="shared" si="16"/>
        <v/>
      </c>
      <c r="N58" s="94">
        <f t="shared" si="17"/>
        <v>0</v>
      </c>
      <c r="O58" s="28"/>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49" t="str">
        <f t="shared" si="18"/>
        <v xml:space="preserve"> </v>
      </c>
      <c r="BZ58" s="53"/>
      <c r="CA58" s="55" t="str">
        <f t="shared" si="19"/>
        <v xml:space="preserve"> </v>
      </c>
      <c r="CB58" s="56"/>
    </row>
    <row r="59" spans="1:80" ht="18.75" outlineLevel="1" x14ac:dyDescent="0.25">
      <c r="A59" s="59">
        <v>59</v>
      </c>
      <c r="B59" s="4"/>
      <c r="C59" s="2"/>
      <c r="D59" s="5"/>
      <c r="E59" s="19"/>
      <c r="F59" s="20"/>
      <c r="G59" s="96">
        <f t="shared" si="10"/>
        <v>0</v>
      </c>
      <c r="H59" s="95">
        <f t="shared" si="11"/>
        <v>0</v>
      </c>
      <c r="I59" s="95">
        <f t="shared" si="12"/>
        <v>0</v>
      </c>
      <c r="J59" s="95">
        <f t="shared" si="13"/>
        <v>0</v>
      </c>
      <c r="K59" s="95">
        <f t="shared" si="14"/>
        <v>0</v>
      </c>
      <c r="L59" s="95">
        <f t="shared" si="15"/>
        <v>0</v>
      </c>
      <c r="M59" s="95" t="str">
        <f t="shared" si="16"/>
        <v/>
      </c>
      <c r="N59" s="94">
        <f t="shared" si="17"/>
        <v>0</v>
      </c>
      <c r="O59" s="28"/>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49" t="str">
        <f t="shared" si="18"/>
        <v xml:space="preserve"> </v>
      </c>
      <c r="BZ59" s="53"/>
      <c r="CA59" s="55" t="str">
        <f t="shared" si="19"/>
        <v xml:space="preserve"> </v>
      </c>
      <c r="CB59" s="56"/>
    </row>
    <row r="60" spans="1:80" ht="18.75" outlineLevel="1" x14ac:dyDescent="0.25">
      <c r="A60" s="59">
        <v>60</v>
      </c>
      <c r="B60" s="4"/>
      <c r="C60" s="2"/>
      <c r="D60" s="5"/>
      <c r="E60" s="19"/>
      <c r="F60" s="20"/>
      <c r="G60" s="96">
        <f t="shared" si="10"/>
        <v>0</v>
      </c>
      <c r="H60" s="95">
        <f t="shared" si="11"/>
        <v>0</v>
      </c>
      <c r="I60" s="95">
        <f t="shared" si="12"/>
        <v>0</v>
      </c>
      <c r="J60" s="95">
        <f t="shared" si="13"/>
        <v>0</v>
      </c>
      <c r="K60" s="95">
        <f t="shared" si="14"/>
        <v>0</v>
      </c>
      <c r="L60" s="95">
        <f t="shared" si="15"/>
        <v>0</v>
      </c>
      <c r="M60" s="95" t="str">
        <f t="shared" si="16"/>
        <v/>
      </c>
      <c r="N60" s="94">
        <f t="shared" si="17"/>
        <v>0</v>
      </c>
      <c r="O60" s="28"/>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49" t="str">
        <f t="shared" si="18"/>
        <v xml:space="preserve"> </v>
      </c>
      <c r="BZ60" s="53"/>
      <c r="CA60" s="55" t="str">
        <f t="shared" si="19"/>
        <v xml:space="preserve"> </v>
      </c>
      <c r="CB60" s="56"/>
    </row>
    <row r="61" spans="1:80" ht="18.75" outlineLevel="1" x14ac:dyDescent="0.25">
      <c r="A61" s="59">
        <v>61</v>
      </c>
      <c r="B61" s="4"/>
      <c r="C61" s="2"/>
      <c r="D61" s="5"/>
      <c r="E61" s="19"/>
      <c r="F61" s="20"/>
      <c r="G61" s="96">
        <f t="shared" si="10"/>
        <v>0</v>
      </c>
      <c r="H61" s="95">
        <f t="shared" si="11"/>
        <v>0</v>
      </c>
      <c r="I61" s="95">
        <f t="shared" si="12"/>
        <v>0</v>
      </c>
      <c r="J61" s="95">
        <f t="shared" si="13"/>
        <v>0</v>
      </c>
      <c r="K61" s="95">
        <f t="shared" si="14"/>
        <v>0</v>
      </c>
      <c r="L61" s="95">
        <f t="shared" si="15"/>
        <v>0</v>
      </c>
      <c r="M61" s="95" t="str">
        <f t="shared" si="16"/>
        <v/>
      </c>
      <c r="N61" s="94">
        <f t="shared" si="17"/>
        <v>0</v>
      </c>
      <c r="O61" s="28"/>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49" t="str">
        <f t="shared" si="18"/>
        <v xml:space="preserve"> </v>
      </c>
      <c r="BZ61" s="53"/>
      <c r="CA61" s="55" t="str">
        <f t="shared" si="19"/>
        <v xml:space="preserve"> </v>
      </c>
      <c r="CB61" s="56"/>
    </row>
    <row r="62" spans="1:80" ht="18.75" outlineLevel="1" x14ac:dyDescent="0.25">
      <c r="A62" s="59">
        <v>62</v>
      </c>
      <c r="B62" s="4"/>
      <c r="C62" s="2"/>
      <c r="D62" s="5"/>
      <c r="E62" s="19"/>
      <c r="F62" s="20"/>
      <c r="G62" s="96">
        <f t="shared" si="10"/>
        <v>0</v>
      </c>
      <c r="H62" s="95">
        <f t="shared" si="11"/>
        <v>0</v>
      </c>
      <c r="I62" s="95">
        <f t="shared" si="12"/>
        <v>0</v>
      </c>
      <c r="J62" s="95">
        <f t="shared" si="13"/>
        <v>0</v>
      </c>
      <c r="K62" s="95">
        <f t="shared" si="14"/>
        <v>0</v>
      </c>
      <c r="L62" s="95">
        <f t="shared" si="15"/>
        <v>0</v>
      </c>
      <c r="M62" s="95" t="str">
        <f t="shared" si="16"/>
        <v/>
      </c>
      <c r="N62" s="94">
        <f t="shared" si="17"/>
        <v>0</v>
      </c>
      <c r="O62" s="28"/>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49" t="str">
        <f t="shared" si="18"/>
        <v xml:space="preserve"> </v>
      </c>
      <c r="BZ62" s="53"/>
      <c r="CA62" s="55" t="str">
        <f t="shared" si="19"/>
        <v xml:space="preserve"> </v>
      </c>
      <c r="CB62" s="56"/>
    </row>
    <row r="63" spans="1:80" ht="18.75" outlineLevel="1" x14ac:dyDescent="0.25">
      <c r="A63" s="59">
        <v>63</v>
      </c>
      <c r="B63" s="4"/>
      <c r="C63" s="2"/>
      <c r="D63" s="5"/>
      <c r="E63" s="19"/>
      <c r="F63" s="20"/>
      <c r="G63" s="96">
        <f t="shared" si="10"/>
        <v>0</v>
      </c>
      <c r="H63" s="95">
        <f t="shared" si="11"/>
        <v>0</v>
      </c>
      <c r="I63" s="95">
        <f t="shared" si="12"/>
        <v>0</v>
      </c>
      <c r="J63" s="95">
        <f t="shared" si="13"/>
        <v>0</v>
      </c>
      <c r="K63" s="95">
        <f t="shared" si="14"/>
        <v>0</v>
      </c>
      <c r="L63" s="95">
        <f t="shared" si="15"/>
        <v>0</v>
      </c>
      <c r="M63" s="95" t="str">
        <f t="shared" si="16"/>
        <v/>
      </c>
      <c r="N63" s="94">
        <f t="shared" si="17"/>
        <v>0</v>
      </c>
      <c r="O63" s="28"/>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49" t="str">
        <f t="shared" si="18"/>
        <v xml:space="preserve"> </v>
      </c>
      <c r="BZ63" s="53"/>
      <c r="CA63" s="55" t="str">
        <f t="shared" si="19"/>
        <v xml:space="preserve"> </v>
      </c>
      <c r="CB63" s="56"/>
    </row>
    <row r="64" spans="1:80" ht="18.75" outlineLevel="1" x14ac:dyDescent="0.25">
      <c r="A64" s="59">
        <v>64</v>
      </c>
      <c r="B64" s="4"/>
      <c r="C64" s="2"/>
      <c r="D64" s="5"/>
      <c r="E64" s="19"/>
      <c r="F64" s="20"/>
      <c r="G64" s="96">
        <f t="shared" si="10"/>
        <v>0</v>
      </c>
      <c r="H64" s="95">
        <f t="shared" si="11"/>
        <v>0</v>
      </c>
      <c r="I64" s="95">
        <f t="shared" si="12"/>
        <v>0</v>
      </c>
      <c r="J64" s="95">
        <f t="shared" si="13"/>
        <v>0</v>
      </c>
      <c r="K64" s="95">
        <f t="shared" si="14"/>
        <v>0</v>
      </c>
      <c r="L64" s="95">
        <f t="shared" si="15"/>
        <v>0</v>
      </c>
      <c r="M64" s="95" t="str">
        <f t="shared" si="16"/>
        <v/>
      </c>
      <c r="N64" s="94">
        <f t="shared" si="17"/>
        <v>0</v>
      </c>
      <c r="O64" s="28"/>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49" t="str">
        <f t="shared" si="18"/>
        <v xml:space="preserve"> </v>
      </c>
      <c r="BZ64" s="53"/>
      <c r="CA64" s="55" t="str">
        <f t="shared" si="19"/>
        <v xml:space="preserve"> </v>
      </c>
      <c r="CB64" s="56"/>
    </row>
    <row r="65" spans="1:80" ht="18.75" outlineLevel="1" x14ac:dyDescent="0.25">
      <c r="A65" s="59">
        <v>65</v>
      </c>
      <c r="B65" s="4"/>
      <c r="C65" s="2"/>
      <c r="D65" s="5"/>
      <c r="E65" s="19"/>
      <c r="F65" s="20"/>
      <c r="G65" s="96">
        <f t="shared" si="10"/>
        <v>0</v>
      </c>
      <c r="H65" s="95">
        <f t="shared" si="11"/>
        <v>0</v>
      </c>
      <c r="I65" s="95">
        <f t="shared" si="12"/>
        <v>0</v>
      </c>
      <c r="J65" s="95">
        <f t="shared" si="13"/>
        <v>0</v>
      </c>
      <c r="K65" s="95">
        <f t="shared" si="14"/>
        <v>0</v>
      </c>
      <c r="L65" s="95">
        <f t="shared" si="15"/>
        <v>0</v>
      </c>
      <c r="M65" s="95" t="str">
        <f t="shared" si="16"/>
        <v/>
      </c>
      <c r="N65" s="94">
        <f t="shared" si="17"/>
        <v>0</v>
      </c>
      <c r="O65" s="28"/>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49" t="str">
        <f t="shared" si="18"/>
        <v xml:space="preserve"> </v>
      </c>
      <c r="BZ65" s="53"/>
      <c r="CA65" s="55" t="str">
        <f t="shared" si="19"/>
        <v xml:space="preserve"> </v>
      </c>
      <c r="CB65" s="56"/>
    </row>
    <row r="66" spans="1:80" ht="18.75" outlineLevel="1" x14ac:dyDescent="0.25">
      <c r="A66" s="59">
        <v>66</v>
      </c>
      <c r="B66" s="4"/>
      <c r="C66" s="2"/>
      <c r="D66" s="5"/>
      <c r="E66" s="19"/>
      <c r="F66" s="20"/>
      <c r="G66" s="96">
        <f t="shared" si="10"/>
        <v>0</v>
      </c>
      <c r="H66" s="95">
        <f t="shared" si="11"/>
        <v>0</v>
      </c>
      <c r="I66" s="95">
        <f t="shared" si="12"/>
        <v>0</v>
      </c>
      <c r="J66" s="95">
        <f t="shared" si="13"/>
        <v>0</v>
      </c>
      <c r="K66" s="95">
        <f t="shared" si="14"/>
        <v>0</v>
      </c>
      <c r="L66" s="95">
        <f t="shared" si="15"/>
        <v>0</v>
      </c>
      <c r="M66" s="95" t="str">
        <f t="shared" si="16"/>
        <v/>
      </c>
      <c r="N66" s="94">
        <f t="shared" si="17"/>
        <v>0</v>
      </c>
      <c r="O66" s="28"/>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49" t="str">
        <f t="shared" si="18"/>
        <v xml:space="preserve"> </v>
      </c>
      <c r="BZ66" s="53"/>
      <c r="CA66" s="55" t="str">
        <f t="shared" si="19"/>
        <v xml:space="preserve"> </v>
      </c>
      <c r="CB66" s="56"/>
    </row>
    <row r="67" spans="1:80" ht="18.75" outlineLevel="1" x14ac:dyDescent="0.25">
      <c r="A67" s="59">
        <v>67</v>
      </c>
      <c r="B67" s="4"/>
      <c r="C67" s="2"/>
      <c r="D67" s="5"/>
      <c r="E67" s="19"/>
      <c r="F67" s="20"/>
      <c r="G67" s="96">
        <f t="shared" si="10"/>
        <v>0</v>
      </c>
      <c r="H67" s="95">
        <f t="shared" si="11"/>
        <v>0</v>
      </c>
      <c r="I67" s="95">
        <f t="shared" si="12"/>
        <v>0</v>
      </c>
      <c r="J67" s="95">
        <f t="shared" si="13"/>
        <v>0</v>
      </c>
      <c r="K67" s="95">
        <f t="shared" si="14"/>
        <v>0</v>
      </c>
      <c r="L67" s="95">
        <f t="shared" si="15"/>
        <v>0</v>
      </c>
      <c r="M67" s="95" t="str">
        <f t="shared" si="16"/>
        <v/>
      </c>
      <c r="N67" s="94">
        <f t="shared" si="17"/>
        <v>0</v>
      </c>
      <c r="O67" s="28"/>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49" t="str">
        <f t="shared" si="18"/>
        <v xml:space="preserve"> </v>
      </c>
      <c r="BZ67" s="53"/>
      <c r="CA67" s="55" t="str">
        <f t="shared" si="19"/>
        <v xml:space="preserve"> </v>
      </c>
      <c r="CB67" s="57"/>
    </row>
    <row r="68" spans="1:80" ht="18.75" outlineLevel="1" x14ac:dyDescent="0.25">
      <c r="A68" s="59">
        <v>68</v>
      </c>
      <c r="B68" s="4"/>
      <c r="C68" s="2"/>
      <c r="D68" s="5"/>
      <c r="E68" s="19"/>
      <c r="F68" s="20"/>
      <c r="G68" s="96">
        <f t="shared" si="10"/>
        <v>0</v>
      </c>
      <c r="H68" s="95">
        <f t="shared" si="11"/>
        <v>0</v>
      </c>
      <c r="I68" s="95">
        <f t="shared" si="12"/>
        <v>0</v>
      </c>
      <c r="J68" s="95">
        <f t="shared" si="13"/>
        <v>0</v>
      </c>
      <c r="K68" s="95">
        <f t="shared" si="14"/>
        <v>0</v>
      </c>
      <c r="L68" s="95">
        <f t="shared" si="15"/>
        <v>0</v>
      </c>
      <c r="M68" s="95" t="str">
        <f t="shared" si="16"/>
        <v/>
      </c>
      <c r="N68" s="94">
        <f t="shared" si="17"/>
        <v>0</v>
      </c>
      <c r="O68" s="28"/>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49" t="str">
        <f t="shared" si="18"/>
        <v xml:space="preserve"> </v>
      </c>
      <c r="BZ68" s="53"/>
      <c r="CA68" s="55" t="str">
        <f t="shared" si="19"/>
        <v xml:space="preserve"> </v>
      </c>
      <c r="CB68" s="56"/>
    </row>
    <row r="69" spans="1:80" ht="18.75" outlineLevel="1" x14ac:dyDescent="0.25">
      <c r="A69" s="59">
        <v>69</v>
      </c>
      <c r="B69" s="4"/>
      <c r="C69" s="2"/>
      <c r="D69" s="5"/>
      <c r="E69" s="19"/>
      <c r="F69" s="20"/>
      <c r="G69" s="96">
        <f t="shared" si="10"/>
        <v>0</v>
      </c>
      <c r="H69" s="95">
        <f t="shared" si="11"/>
        <v>0</v>
      </c>
      <c r="I69" s="95">
        <f t="shared" si="12"/>
        <v>0</v>
      </c>
      <c r="J69" s="95">
        <f t="shared" si="13"/>
        <v>0</v>
      </c>
      <c r="K69" s="95">
        <f t="shared" si="14"/>
        <v>0</v>
      </c>
      <c r="L69" s="95">
        <f t="shared" si="15"/>
        <v>0</v>
      </c>
      <c r="M69" s="95" t="str">
        <f t="shared" si="16"/>
        <v/>
      </c>
      <c r="N69" s="94">
        <f t="shared" si="17"/>
        <v>0</v>
      </c>
      <c r="O69" s="28"/>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49" t="str">
        <f t="shared" si="18"/>
        <v xml:space="preserve"> </v>
      </c>
      <c r="BZ69" s="53"/>
      <c r="CA69" s="55" t="str">
        <f t="shared" si="19"/>
        <v xml:space="preserve"> </v>
      </c>
      <c r="CB69" s="56"/>
    </row>
    <row r="70" spans="1:80" ht="18.75" outlineLevel="1" x14ac:dyDescent="0.25">
      <c r="A70" s="59">
        <v>70</v>
      </c>
      <c r="B70" s="4"/>
      <c r="C70" s="2"/>
      <c r="D70" s="5"/>
      <c r="E70" s="19"/>
      <c r="F70" s="20"/>
      <c r="G70" s="96">
        <f t="shared" si="10"/>
        <v>0</v>
      </c>
      <c r="H70" s="95">
        <f t="shared" si="11"/>
        <v>0</v>
      </c>
      <c r="I70" s="95">
        <f t="shared" si="12"/>
        <v>0</v>
      </c>
      <c r="J70" s="95">
        <f t="shared" si="13"/>
        <v>0</v>
      </c>
      <c r="K70" s="95">
        <f t="shared" si="14"/>
        <v>0</v>
      </c>
      <c r="L70" s="95">
        <f t="shared" si="15"/>
        <v>0</v>
      </c>
      <c r="M70" s="95" t="str">
        <f t="shared" si="16"/>
        <v/>
      </c>
      <c r="N70" s="94">
        <f t="shared" si="17"/>
        <v>0</v>
      </c>
      <c r="O70" s="28"/>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49" t="str">
        <f t="shared" si="18"/>
        <v xml:space="preserve"> </v>
      </c>
      <c r="BZ70" s="53"/>
      <c r="CA70" s="55" t="str">
        <f t="shared" si="19"/>
        <v xml:space="preserve"> </v>
      </c>
      <c r="CB70" s="56"/>
    </row>
    <row r="71" spans="1:80" ht="18.75" outlineLevel="1" x14ac:dyDescent="0.25">
      <c r="A71" s="59">
        <v>71</v>
      </c>
      <c r="B71" s="6"/>
      <c r="C71" s="3"/>
      <c r="D71" s="5"/>
      <c r="E71" s="19"/>
      <c r="F71" s="20"/>
      <c r="G71" s="96">
        <f t="shared" si="10"/>
        <v>0</v>
      </c>
      <c r="H71" s="95">
        <f t="shared" si="11"/>
        <v>0</v>
      </c>
      <c r="I71" s="95">
        <f t="shared" si="12"/>
        <v>0</v>
      </c>
      <c r="J71" s="95">
        <f t="shared" si="13"/>
        <v>0</v>
      </c>
      <c r="K71" s="95">
        <f t="shared" si="14"/>
        <v>0</v>
      </c>
      <c r="L71" s="95">
        <f t="shared" si="15"/>
        <v>0</v>
      </c>
      <c r="M71" s="95" t="str">
        <f t="shared" si="16"/>
        <v/>
      </c>
      <c r="N71" s="94">
        <f t="shared" si="17"/>
        <v>0</v>
      </c>
      <c r="O71" s="28"/>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49" t="str">
        <f t="shared" si="18"/>
        <v xml:space="preserve"> </v>
      </c>
      <c r="BZ71" s="53"/>
      <c r="CA71" s="55" t="str">
        <f t="shared" si="19"/>
        <v xml:space="preserve"> </v>
      </c>
      <c r="CB71" s="56"/>
    </row>
    <row r="72" spans="1:80" ht="18.75" outlineLevel="1" x14ac:dyDescent="0.25">
      <c r="A72" s="59">
        <v>72</v>
      </c>
      <c r="B72" s="4"/>
      <c r="C72" s="2"/>
      <c r="D72" s="5"/>
      <c r="E72" s="19"/>
      <c r="F72" s="20"/>
      <c r="G72" s="96">
        <f t="shared" si="10"/>
        <v>0</v>
      </c>
      <c r="H72" s="95">
        <f t="shared" si="11"/>
        <v>0</v>
      </c>
      <c r="I72" s="95">
        <f t="shared" si="12"/>
        <v>0</v>
      </c>
      <c r="J72" s="95">
        <f t="shared" si="13"/>
        <v>0</v>
      </c>
      <c r="K72" s="95">
        <f t="shared" si="14"/>
        <v>0</v>
      </c>
      <c r="L72" s="95">
        <f t="shared" si="15"/>
        <v>0</v>
      </c>
      <c r="M72" s="95" t="str">
        <f t="shared" si="16"/>
        <v/>
      </c>
      <c r="N72" s="94">
        <f t="shared" si="17"/>
        <v>0</v>
      </c>
      <c r="O72" s="28"/>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49" t="str">
        <f t="shared" si="18"/>
        <v xml:space="preserve"> </v>
      </c>
      <c r="BZ72" s="53"/>
      <c r="CA72" s="55" t="str">
        <f t="shared" si="19"/>
        <v xml:space="preserve"> </v>
      </c>
      <c r="CB72" s="56"/>
    </row>
    <row r="73" spans="1:80" ht="18.75" outlineLevel="1" x14ac:dyDescent="0.25">
      <c r="A73" s="59">
        <v>73</v>
      </c>
      <c r="B73" s="4"/>
      <c r="C73" s="2"/>
      <c r="D73" s="5"/>
      <c r="E73" s="19"/>
      <c r="F73" s="20"/>
      <c r="G73" s="96">
        <f t="shared" si="10"/>
        <v>0</v>
      </c>
      <c r="H73" s="95">
        <f t="shared" si="11"/>
        <v>0</v>
      </c>
      <c r="I73" s="95">
        <f t="shared" si="12"/>
        <v>0</v>
      </c>
      <c r="J73" s="95">
        <f t="shared" si="13"/>
        <v>0</v>
      </c>
      <c r="K73" s="95">
        <f t="shared" si="14"/>
        <v>0</v>
      </c>
      <c r="L73" s="95">
        <f t="shared" si="15"/>
        <v>0</v>
      </c>
      <c r="M73" s="95" t="str">
        <f t="shared" si="16"/>
        <v/>
      </c>
      <c r="N73" s="94">
        <f t="shared" si="17"/>
        <v>0</v>
      </c>
      <c r="O73" s="28"/>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49" t="str">
        <f t="shared" si="18"/>
        <v xml:space="preserve"> </v>
      </c>
      <c r="BZ73" s="53"/>
      <c r="CA73" s="55" t="str">
        <f t="shared" si="19"/>
        <v xml:space="preserve"> </v>
      </c>
      <c r="CB73" s="56"/>
    </row>
    <row r="74" spans="1:80" ht="18.75" outlineLevel="1" x14ac:dyDescent="0.25">
      <c r="A74" s="59">
        <v>74</v>
      </c>
      <c r="B74" s="4"/>
      <c r="C74" s="2"/>
      <c r="D74" s="5"/>
      <c r="E74" s="19"/>
      <c r="F74" s="20"/>
      <c r="G74" s="96">
        <f t="shared" si="10"/>
        <v>0</v>
      </c>
      <c r="H74" s="95">
        <f t="shared" si="11"/>
        <v>0</v>
      </c>
      <c r="I74" s="95">
        <f t="shared" si="12"/>
        <v>0</v>
      </c>
      <c r="J74" s="95">
        <f t="shared" si="13"/>
        <v>0</v>
      </c>
      <c r="K74" s="95">
        <f t="shared" si="14"/>
        <v>0</v>
      </c>
      <c r="L74" s="95">
        <f t="shared" si="15"/>
        <v>0</v>
      </c>
      <c r="M74" s="95" t="str">
        <f t="shared" si="16"/>
        <v/>
      </c>
      <c r="N74" s="94">
        <f t="shared" si="17"/>
        <v>0</v>
      </c>
      <c r="O74" s="28"/>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49" t="str">
        <f t="shared" si="18"/>
        <v xml:space="preserve"> </v>
      </c>
      <c r="BZ74" s="53"/>
      <c r="CA74" s="55" t="str">
        <f t="shared" si="19"/>
        <v xml:space="preserve"> </v>
      </c>
      <c r="CB74" s="56"/>
    </row>
    <row r="75" spans="1:80" ht="18.75" outlineLevel="1" x14ac:dyDescent="0.25">
      <c r="A75" s="59">
        <v>75</v>
      </c>
      <c r="B75" s="4"/>
      <c r="C75" s="2"/>
      <c r="D75" s="5"/>
      <c r="E75" s="19"/>
      <c r="F75" s="20"/>
      <c r="G75" s="96">
        <f t="shared" si="10"/>
        <v>0</v>
      </c>
      <c r="H75" s="95">
        <f t="shared" si="11"/>
        <v>0</v>
      </c>
      <c r="I75" s="95">
        <f t="shared" si="12"/>
        <v>0</v>
      </c>
      <c r="J75" s="95">
        <f t="shared" si="13"/>
        <v>0</v>
      </c>
      <c r="K75" s="95">
        <f t="shared" si="14"/>
        <v>0</v>
      </c>
      <c r="L75" s="95">
        <f t="shared" si="15"/>
        <v>0</v>
      </c>
      <c r="M75" s="95" t="str">
        <f t="shared" si="16"/>
        <v/>
      </c>
      <c r="N75" s="94">
        <f t="shared" si="17"/>
        <v>0</v>
      </c>
      <c r="O75" s="28"/>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49" t="str">
        <f t="shared" si="18"/>
        <v xml:space="preserve"> </v>
      </c>
      <c r="BZ75" s="53"/>
      <c r="CA75" s="55" t="str">
        <f t="shared" si="19"/>
        <v xml:space="preserve"> </v>
      </c>
      <c r="CB75" s="56"/>
    </row>
    <row r="76" spans="1:80" ht="18.75" outlineLevel="1" x14ac:dyDescent="0.25">
      <c r="A76" s="59">
        <v>76</v>
      </c>
      <c r="B76" s="4"/>
      <c r="C76" s="2"/>
      <c r="D76" s="5"/>
      <c r="E76" s="19"/>
      <c r="F76" s="20"/>
      <c r="G76" s="96">
        <f t="shared" si="10"/>
        <v>0</v>
      </c>
      <c r="H76" s="95">
        <f t="shared" si="11"/>
        <v>0</v>
      </c>
      <c r="I76" s="95">
        <f t="shared" si="12"/>
        <v>0</v>
      </c>
      <c r="J76" s="95">
        <f t="shared" si="13"/>
        <v>0</v>
      </c>
      <c r="K76" s="95">
        <f t="shared" si="14"/>
        <v>0</v>
      </c>
      <c r="L76" s="95">
        <f t="shared" si="15"/>
        <v>0</v>
      </c>
      <c r="M76" s="95" t="str">
        <f t="shared" si="16"/>
        <v/>
      </c>
      <c r="N76" s="94">
        <f t="shared" si="17"/>
        <v>0</v>
      </c>
      <c r="O76" s="28"/>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49" t="str">
        <f t="shared" si="18"/>
        <v xml:space="preserve"> </v>
      </c>
      <c r="BZ76" s="53"/>
      <c r="CA76" s="55" t="str">
        <f t="shared" si="19"/>
        <v xml:space="preserve"> </v>
      </c>
      <c r="CB76" s="56"/>
    </row>
    <row r="77" spans="1:80" ht="18.75" outlineLevel="1" x14ac:dyDescent="0.25">
      <c r="A77" s="59">
        <v>77</v>
      </c>
      <c r="B77" s="4"/>
      <c r="C77" s="2"/>
      <c r="D77" s="5"/>
      <c r="E77" s="19"/>
      <c r="F77" s="20"/>
      <c r="G77" s="96">
        <f t="shared" si="10"/>
        <v>0</v>
      </c>
      <c r="H77" s="95">
        <f t="shared" si="11"/>
        <v>0</v>
      </c>
      <c r="I77" s="95">
        <f t="shared" si="12"/>
        <v>0</v>
      </c>
      <c r="J77" s="95">
        <f t="shared" si="13"/>
        <v>0</v>
      </c>
      <c r="K77" s="95">
        <f t="shared" si="14"/>
        <v>0</v>
      </c>
      <c r="L77" s="95">
        <f t="shared" si="15"/>
        <v>0</v>
      </c>
      <c r="M77" s="95" t="str">
        <f t="shared" si="16"/>
        <v/>
      </c>
      <c r="N77" s="94">
        <f t="shared" si="17"/>
        <v>0</v>
      </c>
      <c r="O77" s="28"/>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49" t="str">
        <f t="shared" si="18"/>
        <v xml:space="preserve"> </v>
      </c>
      <c r="BZ77" s="53"/>
      <c r="CA77" s="55" t="str">
        <f t="shared" si="19"/>
        <v xml:space="preserve"> </v>
      </c>
      <c r="CB77" s="56"/>
    </row>
    <row r="78" spans="1:80" ht="18.75" outlineLevel="1" x14ac:dyDescent="0.25">
      <c r="A78" s="59">
        <v>78</v>
      </c>
      <c r="B78" s="4"/>
      <c r="C78" s="2"/>
      <c r="D78" s="5"/>
      <c r="E78" s="19"/>
      <c r="F78" s="20"/>
      <c r="G78" s="96">
        <f t="shared" si="10"/>
        <v>0</v>
      </c>
      <c r="H78" s="95">
        <f t="shared" si="11"/>
        <v>0</v>
      </c>
      <c r="I78" s="95">
        <f t="shared" si="12"/>
        <v>0</v>
      </c>
      <c r="J78" s="95">
        <f t="shared" si="13"/>
        <v>0</v>
      </c>
      <c r="K78" s="95">
        <f t="shared" si="14"/>
        <v>0</v>
      </c>
      <c r="L78" s="95">
        <f t="shared" si="15"/>
        <v>0</v>
      </c>
      <c r="M78" s="95" t="str">
        <f t="shared" si="16"/>
        <v/>
      </c>
      <c r="N78" s="94">
        <f t="shared" si="17"/>
        <v>0</v>
      </c>
      <c r="O78" s="28"/>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49" t="str">
        <f t="shared" si="18"/>
        <v xml:space="preserve"> </v>
      </c>
      <c r="BZ78" s="53"/>
      <c r="CA78" s="55" t="str">
        <f t="shared" si="19"/>
        <v xml:space="preserve"> </v>
      </c>
      <c r="CB78" s="56"/>
    </row>
    <row r="79" spans="1:80" ht="18.75" outlineLevel="1" x14ac:dyDescent="0.25">
      <c r="A79" s="59">
        <v>79</v>
      </c>
      <c r="B79" s="4"/>
      <c r="C79" s="2"/>
      <c r="D79" s="5"/>
      <c r="E79" s="19"/>
      <c r="F79" s="20"/>
      <c r="G79" s="96">
        <f t="shared" si="10"/>
        <v>0</v>
      </c>
      <c r="H79" s="95">
        <f t="shared" si="11"/>
        <v>0</v>
      </c>
      <c r="I79" s="95">
        <f t="shared" si="12"/>
        <v>0</v>
      </c>
      <c r="J79" s="95">
        <f t="shared" si="13"/>
        <v>0</v>
      </c>
      <c r="K79" s="95">
        <f t="shared" si="14"/>
        <v>0</v>
      </c>
      <c r="L79" s="95">
        <f t="shared" si="15"/>
        <v>0</v>
      </c>
      <c r="M79" s="95" t="str">
        <f t="shared" si="16"/>
        <v/>
      </c>
      <c r="N79" s="94">
        <f t="shared" si="17"/>
        <v>0</v>
      </c>
      <c r="O79" s="28"/>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49" t="str">
        <f t="shared" si="18"/>
        <v xml:space="preserve"> </v>
      </c>
      <c r="BZ79" s="53"/>
      <c r="CA79" s="55" t="str">
        <f t="shared" si="19"/>
        <v xml:space="preserve"> </v>
      </c>
      <c r="CB79" s="56"/>
    </row>
    <row r="80" spans="1:80" ht="18.75" outlineLevel="1" x14ac:dyDescent="0.25">
      <c r="A80" s="59">
        <v>80</v>
      </c>
      <c r="B80" s="4"/>
      <c r="C80" s="2"/>
      <c r="D80" s="5"/>
      <c r="E80" s="19"/>
      <c r="F80" s="20"/>
      <c r="G80" s="96">
        <f t="shared" si="10"/>
        <v>0</v>
      </c>
      <c r="H80" s="95">
        <f t="shared" si="11"/>
        <v>0</v>
      </c>
      <c r="I80" s="95">
        <f t="shared" si="12"/>
        <v>0</v>
      </c>
      <c r="J80" s="95">
        <f t="shared" si="13"/>
        <v>0</v>
      </c>
      <c r="K80" s="95">
        <f t="shared" si="14"/>
        <v>0</v>
      </c>
      <c r="L80" s="95">
        <f t="shared" si="15"/>
        <v>0</v>
      </c>
      <c r="M80" s="95" t="str">
        <f t="shared" si="16"/>
        <v/>
      </c>
      <c r="N80" s="94">
        <f t="shared" si="17"/>
        <v>0</v>
      </c>
      <c r="O80" s="28"/>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49" t="str">
        <f t="shared" si="18"/>
        <v xml:space="preserve"> </v>
      </c>
      <c r="BZ80" s="53"/>
      <c r="CA80" s="55" t="str">
        <f t="shared" si="19"/>
        <v xml:space="preserve"> </v>
      </c>
      <c r="CB80" s="57"/>
    </row>
    <row r="81" spans="1:80" ht="18.75" outlineLevel="1" x14ac:dyDescent="0.25">
      <c r="A81" s="59">
        <v>81</v>
      </c>
      <c r="B81" s="4"/>
      <c r="C81" s="2"/>
      <c r="D81" s="5"/>
      <c r="E81" s="19"/>
      <c r="F81" s="20"/>
      <c r="G81" s="96">
        <f t="shared" si="10"/>
        <v>0</v>
      </c>
      <c r="H81" s="95">
        <f t="shared" si="11"/>
        <v>0</v>
      </c>
      <c r="I81" s="95">
        <f t="shared" si="12"/>
        <v>0</v>
      </c>
      <c r="J81" s="95">
        <f t="shared" si="13"/>
        <v>0</v>
      </c>
      <c r="K81" s="95">
        <f t="shared" si="14"/>
        <v>0</v>
      </c>
      <c r="L81" s="95">
        <f t="shared" si="15"/>
        <v>0</v>
      </c>
      <c r="M81" s="95" t="str">
        <f t="shared" si="16"/>
        <v/>
      </c>
      <c r="N81" s="94">
        <f t="shared" si="17"/>
        <v>0</v>
      </c>
      <c r="O81" s="28"/>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49" t="str">
        <f t="shared" si="18"/>
        <v xml:space="preserve"> </v>
      </c>
      <c r="BZ81" s="53"/>
      <c r="CA81" s="55" t="str">
        <f t="shared" si="19"/>
        <v xml:space="preserve"> </v>
      </c>
      <c r="CB81" s="56"/>
    </row>
    <row r="82" spans="1:80" ht="18.75" outlineLevel="1" x14ac:dyDescent="0.25">
      <c r="A82" s="59">
        <v>82</v>
      </c>
      <c r="B82" s="4"/>
      <c r="C82" s="2"/>
      <c r="D82" s="5"/>
      <c r="E82" s="19"/>
      <c r="F82" s="20"/>
      <c r="G82" s="96">
        <f t="shared" si="10"/>
        <v>0</v>
      </c>
      <c r="H82" s="95">
        <f t="shared" si="11"/>
        <v>0</v>
      </c>
      <c r="I82" s="95">
        <f t="shared" si="12"/>
        <v>0</v>
      </c>
      <c r="J82" s="95">
        <f t="shared" si="13"/>
        <v>0</v>
      </c>
      <c r="K82" s="95">
        <f t="shared" si="14"/>
        <v>0</v>
      </c>
      <c r="L82" s="95">
        <f t="shared" si="15"/>
        <v>0</v>
      </c>
      <c r="M82" s="95" t="str">
        <f t="shared" si="16"/>
        <v/>
      </c>
      <c r="N82" s="94">
        <f t="shared" si="17"/>
        <v>0</v>
      </c>
      <c r="O82" s="28"/>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49" t="str">
        <f t="shared" si="18"/>
        <v xml:space="preserve"> </v>
      </c>
      <c r="BZ82" s="53"/>
      <c r="CA82" s="55" t="str">
        <f t="shared" si="19"/>
        <v xml:space="preserve"> </v>
      </c>
      <c r="CB82" s="56"/>
    </row>
    <row r="83" spans="1:80" ht="18.75" outlineLevel="1" x14ac:dyDescent="0.25">
      <c r="A83" s="59">
        <v>83</v>
      </c>
      <c r="B83" s="4"/>
      <c r="C83" s="2"/>
      <c r="D83" s="5"/>
      <c r="E83" s="19"/>
      <c r="F83" s="20"/>
      <c r="G83" s="96">
        <f t="shared" si="10"/>
        <v>0</v>
      </c>
      <c r="H83" s="95">
        <f t="shared" si="11"/>
        <v>0</v>
      </c>
      <c r="I83" s="95">
        <f t="shared" si="12"/>
        <v>0</v>
      </c>
      <c r="J83" s="95">
        <f t="shared" si="13"/>
        <v>0</v>
      </c>
      <c r="K83" s="95">
        <f t="shared" si="14"/>
        <v>0</v>
      </c>
      <c r="L83" s="95">
        <f t="shared" si="15"/>
        <v>0</v>
      </c>
      <c r="M83" s="95" t="str">
        <f t="shared" si="16"/>
        <v/>
      </c>
      <c r="N83" s="94">
        <f t="shared" si="17"/>
        <v>0</v>
      </c>
      <c r="O83" s="28"/>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49" t="str">
        <f t="shared" si="18"/>
        <v xml:space="preserve"> </v>
      </c>
      <c r="BZ83" s="53"/>
      <c r="CA83" s="55" t="str">
        <f t="shared" si="19"/>
        <v xml:space="preserve"> </v>
      </c>
      <c r="CB83" s="56"/>
    </row>
    <row r="84" spans="1:80" ht="18.75" outlineLevel="1" x14ac:dyDescent="0.25">
      <c r="A84" s="59">
        <v>84</v>
      </c>
      <c r="B84" s="6"/>
      <c r="C84" s="3"/>
      <c r="D84" s="5"/>
      <c r="E84" s="19"/>
      <c r="F84" s="20"/>
      <c r="G84" s="96">
        <f t="shared" si="10"/>
        <v>0</v>
      </c>
      <c r="H84" s="95">
        <f t="shared" si="11"/>
        <v>0</v>
      </c>
      <c r="I84" s="95">
        <f t="shared" si="12"/>
        <v>0</v>
      </c>
      <c r="J84" s="95">
        <f t="shared" si="13"/>
        <v>0</v>
      </c>
      <c r="K84" s="95">
        <f t="shared" si="14"/>
        <v>0</v>
      </c>
      <c r="L84" s="95">
        <f t="shared" si="15"/>
        <v>0</v>
      </c>
      <c r="M84" s="95" t="str">
        <f t="shared" si="16"/>
        <v/>
      </c>
      <c r="N84" s="94">
        <f t="shared" si="17"/>
        <v>0</v>
      </c>
      <c r="O84" s="28"/>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49" t="str">
        <f t="shared" si="18"/>
        <v xml:space="preserve"> </v>
      </c>
      <c r="BZ84" s="53"/>
      <c r="CA84" s="55" t="str">
        <f t="shared" si="19"/>
        <v xml:space="preserve"> </v>
      </c>
      <c r="CB84" s="56"/>
    </row>
    <row r="85" spans="1:80" ht="18.75" outlineLevel="1" x14ac:dyDescent="0.25">
      <c r="A85" s="59">
        <v>85</v>
      </c>
      <c r="B85" s="4"/>
      <c r="C85" s="2"/>
      <c r="D85" s="5"/>
      <c r="E85" s="19"/>
      <c r="F85" s="20"/>
      <c r="G85" s="96">
        <f t="shared" si="10"/>
        <v>0</v>
      </c>
      <c r="H85" s="95">
        <f t="shared" si="11"/>
        <v>0</v>
      </c>
      <c r="I85" s="95">
        <f t="shared" si="12"/>
        <v>0</v>
      </c>
      <c r="J85" s="95">
        <f t="shared" si="13"/>
        <v>0</v>
      </c>
      <c r="K85" s="95">
        <f t="shared" si="14"/>
        <v>0</v>
      </c>
      <c r="L85" s="95">
        <f t="shared" si="15"/>
        <v>0</v>
      </c>
      <c r="M85" s="95" t="str">
        <f t="shared" si="16"/>
        <v/>
      </c>
      <c r="N85" s="94">
        <f t="shared" si="17"/>
        <v>0</v>
      </c>
      <c r="O85" s="28"/>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49" t="str">
        <f t="shared" si="18"/>
        <v xml:space="preserve"> </v>
      </c>
      <c r="BZ85" s="53"/>
      <c r="CA85" s="55" t="str">
        <f t="shared" si="19"/>
        <v xml:space="preserve"> </v>
      </c>
      <c r="CB85" s="56"/>
    </row>
    <row r="86" spans="1:80" ht="18.75" outlineLevel="1" x14ac:dyDescent="0.25">
      <c r="A86" s="59">
        <v>86</v>
      </c>
      <c r="B86" s="4"/>
      <c r="C86" s="2"/>
      <c r="D86" s="5"/>
      <c r="E86" s="19"/>
      <c r="F86" s="20"/>
      <c r="G86" s="96">
        <f t="shared" si="10"/>
        <v>0</v>
      </c>
      <c r="H86" s="95">
        <f t="shared" si="11"/>
        <v>0</v>
      </c>
      <c r="I86" s="95">
        <f t="shared" si="12"/>
        <v>0</v>
      </c>
      <c r="J86" s="95">
        <f t="shared" si="13"/>
        <v>0</v>
      </c>
      <c r="K86" s="95">
        <f t="shared" si="14"/>
        <v>0</v>
      </c>
      <c r="L86" s="95">
        <f t="shared" si="15"/>
        <v>0</v>
      </c>
      <c r="M86" s="95" t="str">
        <f t="shared" si="16"/>
        <v/>
      </c>
      <c r="N86" s="94">
        <f t="shared" si="17"/>
        <v>0</v>
      </c>
      <c r="O86" s="28"/>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49" t="str">
        <f t="shared" si="18"/>
        <v xml:space="preserve"> </v>
      </c>
      <c r="BZ86" s="53"/>
      <c r="CA86" s="55" t="str">
        <f t="shared" si="19"/>
        <v xml:space="preserve"> </v>
      </c>
      <c r="CB86" s="56"/>
    </row>
    <row r="87" spans="1:80" ht="18.75" outlineLevel="1" x14ac:dyDescent="0.25">
      <c r="A87" s="59">
        <v>87</v>
      </c>
      <c r="B87" s="4"/>
      <c r="C87" s="2"/>
      <c r="D87" s="5"/>
      <c r="E87" s="19"/>
      <c r="F87" s="20"/>
      <c r="G87" s="96">
        <f t="shared" si="10"/>
        <v>0</v>
      </c>
      <c r="H87" s="95">
        <f t="shared" si="11"/>
        <v>0</v>
      </c>
      <c r="I87" s="95">
        <f t="shared" si="12"/>
        <v>0</v>
      </c>
      <c r="J87" s="95">
        <f t="shared" si="13"/>
        <v>0</v>
      </c>
      <c r="K87" s="95">
        <f t="shared" si="14"/>
        <v>0</v>
      </c>
      <c r="L87" s="95">
        <f t="shared" si="15"/>
        <v>0</v>
      </c>
      <c r="M87" s="95" t="str">
        <f t="shared" si="16"/>
        <v/>
      </c>
      <c r="N87" s="94">
        <f t="shared" si="17"/>
        <v>0</v>
      </c>
      <c r="O87" s="28"/>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49" t="str">
        <f t="shared" si="18"/>
        <v xml:space="preserve"> </v>
      </c>
      <c r="BZ87" s="53"/>
      <c r="CA87" s="55" t="str">
        <f t="shared" si="19"/>
        <v xml:space="preserve"> </v>
      </c>
      <c r="CB87" s="56"/>
    </row>
    <row r="88" spans="1:80" ht="18.75" outlineLevel="1" x14ac:dyDescent="0.25">
      <c r="A88" s="59">
        <v>88</v>
      </c>
      <c r="B88" s="4"/>
      <c r="C88" s="2"/>
      <c r="D88" s="5"/>
      <c r="E88" s="19"/>
      <c r="F88" s="20"/>
      <c r="G88" s="96">
        <f t="shared" si="10"/>
        <v>0</v>
      </c>
      <c r="H88" s="95">
        <f t="shared" si="11"/>
        <v>0</v>
      </c>
      <c r="I88" s="95">
        <f t="shared" si="12"/>
        <v>0</v>
      </c>
      <c r="J88" s="95">
        <f t="shared" si="13"/>
        <v>0</v>
      </c>
      <c r="K88" s="95">
        <f t="shared" si="14"/>
        <v>0</v>
      </c>
      <c r="L88" s="95">
        <f t="shared" si="15"/>
        <v>0</v>
      </c>
      <c r="M88" s="95" t="str">
        <f t="shared" si="16"/>
        <v/>
      </c>
      <c r="N88" s="94">
        <f t="shared" si="17"/>
        <v>0</v>
      </c>
      <c r="O88" s="28"/>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49" t="str">
        <f t="shared" si="18"/>
        <v xml:space="preserve"> </v>
      </c>
      <c r="BZ88" s="53"/>
      <c r="CA88" s="55" t="str">
        <f t="shared" si="19"/>
        <v xml:space="preserve"> </v>
      </c>
      <c r="CB88" s="56"/>
    </row>
    <row r="89" spans="1:80" ht="18.75" outlineLevel="1" x14ac:dyDescent="0.25">
      <c r="A89" s="59">
        <v>89</v>
      </c>
      <c r="B89" s="4"/>
      <c r="C89" s="2"/>
      <c r="D89" s="5"/>
      <c r="E89" s="19"/>
      <c r="F89" s="20"/>
      <c r="G89" s="96">
        <f t="shared" si="10"/>
        <v>0</v>
      </c>
      <c r="H89" s="95">
        <f t="shared" si="11"/>
        <v>0</v>
      </c>
      <c r="I89" s="95">
        <f t="shared" si="12"/>
        <v>0</v>
      </c>
      <c r="J89" s="95">
        <f t="shared" si="13"/>
        <v>0</v>
      </c>
      <c r="K89" s="95">
        <f t="shared" si="14"/>
        <v>0</v>
      </c>
      <c r="L89" s="95">
        <f t="shared" si="15"/>
        <v>0</v>
      </c>
      <c r="M89" s="95" t="str">
        <f t="shared" si="16"/>
        <v/>
      </c>
      <c r="N89" s="94">
        <f t="shared" si="17"/>
        <v>0</v>
      </c>
      <c r="O89" s="28"/>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49" t="str">
        <f t="shared" si="18"/>
        <v xml:space="preserve"> </v>
      </c>
      <c r="BZ89" s="53"/>
      <c r="CA89" s="55" t="str">
        <f t="shared" si="19"/>
        <v xml:space="preserve"> </v>
      </c>
      <c r="CB89" s="56"/>
    </row>
    <row r="90" spans="1:80" ht="18.75" outlineLevel="1" x14ac:dyDescent="0.25">
      <c r="A90" s="59">
        <v>90</v>
      </c>
      <c r="B90" s="4"/>
      <c r="C90" s="2"/>
      <c r="D90" s="5"/>
      <c r="E90" s="19"/>
      <c r="F90" s="20"/>
      <c r="G90" s="96">
        <f t="shared" si="10"/>
        <v>0</v>
      </c>
      <c r="H90" s="95">
        <f t="shared" si="11"/>
        <v>0</v>
      </c>
      <c r="I90" s="95">
        <f t="shared" si="12"/>
        <v>0</v>
      </c>
      <c r="J90" s="95">
        <f t="shared" si="13"/>
        <v>0</v>
      </c>
      <c r="K90" s="95">
        <f t="shared" si="14"/>
        <v>0</v>
      </c>
      <c r="L90" s="95">
        <f t="shared" si="15"/>
        <v>0</v>
      </c>
      <c r="M90" s="95" t="str">
        <f t="shared" si="16"/>
        <v/>
      </c>
      <c r="N90" s="94">
        <f t="shared" si="17"/>
        <v>0</v>
      </c>
      <c r="O90" s="28"/>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49" t="str">
        <f t="shared" si="18"/>
        <v xml:space="preserve"> </v>
      </c>
      <c r="BZ90" s="53"/>
      <c r="CA90" s="55" t="str">
        <f t="shared" si="19"/>
        <v xml:space="preserve"> </v>
      </c>
      <c r="CB90" s="56"/>
    </row>
    <row r="91" spans="1:80" ht="18.75" outlineLevel="1" x14ac:dyDescent="0.25">
      <c r="A91" s="59">
        <v>91</v>
      </c>
      <c r="B91" s="4"/>
      <c r="C91" s="2"/>
      <c r="D91" s="5"/>
      <c r="E91" s="19"/>
      <c r="F91" s="20"/>
      <c r="G91" s="96">
        <f t="shared" ref="G91:G104" si="20">E91-F91</f>
        <v>0</v>
      </c>
      <c r="H91" s="95">
        <f t="shared" ref="H91:H104" si="21">SUM(O91,Q91,S91,U91,W91,Y91,AA91,AC91,AE91,AG91,AI91,AK91,AM91,AO91,AQ91,AS91,AU91,AW91,AY91,BA91,BC91,BE91,BG91,BI91,BK91,BM91,BO91,BQ91,BS91,BU91,BW91)</f>
        <v>0</v>
      </c>
      <c r="I91" s="95">
        <f t="shared" ref="I91:I104" si="22">SUMIF(O$8:BX$8,"&lt;="&amp;A$11,O91:BX91)</f>
        <v>0</v>
      </c>
      <c r="J91" s="95">
        <f t="shared" ref="J91:J104" si="23">SUMIF(O$9:BX$9,"&lt;="&amp;A$11,O91:BX91)</f>
        <v>0</v>
      </c>
      <c r="K91" s="95">
        <f t="shared" ref="K91:K104" si="24">J91-I91</f>
        <v>0</v>
      </c>
      <c r="L91" s="95">
        <f t="shared" ref="L91:L104" si="25">H91-J91</f>
        <v>0</v>
      </c>
      <c r="M91" s="95" t="str">
        <f t="shared" ref="M91:M104" si="26">IF(COUNTA(C91:E91)=0,"",IF(E91=0,"н/д по проекту",E91-N91))</f>
        <v/>
      </c>
      <c r="N91" s="94">
        <f t="shared" ref="N91:N104" si="27">F91+J91</f>
        <v>0</v>
      </c>
      <c r="O91" s="28"/>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49" t="str">
        <f t="shared" ref="BY91:BY104" si="28">IF(K91&lt;0,"ПРИЧИНА ОТСТАВАНИЯ? КАКИЕ МЕРЫ ПРИНЯТЫ? КОГДА ОТСТАВАНИЕ БУДЕТ УСТРАНЕНО?"," ")</f>
        <v xml:space="preserve"> </v>
      </c>
      <c r="BZ91" s="53"/>
      <c r="CA91" s="55" t="str">
        <f t="shared" ref="CA91:CA104" si="29">IF(BZ91=CB91," ","изм")</f>
        <v xml:space="preserve"> </v>
      </c>
      <c r="CB91" s="56"/>
    </row>
    <row r="92" spans="1:80" ht="18.75" outlineLevel="1" x14ac:dyDescent="0.25">
      <c r="A92" s="59">
        <v>92</v>
      </c>
      <c r="B92" s="4"/>
      <c r="C92" s="2"/>
      <c r="D92" s="5"/>
      <c r="E92" s="19"/>
      <c r="F92" s="20"/>
      <c r="G92" s="96">
        <f t="shared" si="20"/>
        <v>0</v>
      </c>
      <c r="H92" s="95">
        <f t="shared" si="21"/>
        <v>0</v>
      </c>
      <c r="I92" s="95">
        <f t="shared" si="22"/>
        <v>0</v>
      </c>
      <c r="J92" s="95">
        <f t="shared" si="23"/>
        <v>0</v>
      </c>
      <c r="K92" s="95">
        <f t="shared" si="24"/>
        <v>0</v>
      </c>
      <c r="L92" s="95">
        <f t="shared" si="25"/>
        <v>0</v>
      </c>
      <c r="M92" s="95" t="str">
        <f t="shared" si="26"/>
        <v/>
      </c>
      <c r="N92" s="94">
        <f t="shared" si="27"/>
        <v>0</v>
      </c>
      <c r="O92" s="28"/>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49" t="str">
        <f t="shared" si="28"/>
        <v xml:space="preserve"> </v>
      </c>
      <c r="BZ92" s="53"/>
      <c r="CA92" s="55" t="str">
        <f t="shared" si="29"/>
        <v xml:space="preserve"> </v>
      </c>
      <c r="CB92" s="56"/>
    </row>
    <row r="93" spans="1:80" ht="18.75" outlineLevel="1" x14ac:dyDescent="0.25">
      <c r="A93" s="59">
        <v>93</v>
      </c>
      <c r="B93" s="4"/>
      <c r="C93" s="2"/>
      <c r="D93" s="5"/>
      <c r="E93" s="19"/>
      <c r="F93" s="20"/>
      <c r="G93" s="96">
        <f t="shared" si="20"/>
        <v>0</v>
      </c>
      <c r="H93" s="95">
        <f t="shared" si="21"/>
        <v>0</v>
      </c>
      <c r="I93" s="95">
        <f t="shared" si="22"/>
        <v>0</v>
      </c>
      <c r="J93" s="95">
        <f t="shared" si="23"/>
        <v>0</v>
      </c>
      <c r="K93" s="95">
        <f t="shared" si="24"/>
        <v>0</v>
      </c>
      <c r="L93" s="95">
        <f t="shared" si="25"/>
        <v>0</v>
      </c>
      <c r="M93" s="95" t="str">
        <f t="shared" si="26"/>
        <v/>
      </c>
      <c r="N93" s="94">
        <f t="shared" si="27"/>
        <v>0</v>
      </c>
      <c r="O93" s="28"/>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49" t="str">
        <f t="shared" si="28"/>
        <v xml:space="preserve"> </v>
      </c>
      <c r="BZ93" s="53"/>
      <c r="CA93" s="55" t="str">
        <f t="shared" si="29"/>
        <v xml:space="preserve"> </v>
      </c>
      <c r="CB93" s="57"/>
    </row>
    <row r="94" spans="1:80" ht="18.75" outlineLevel="1" x14ac:dyDescent="0.25">
      <c r="A94" s="59">
        <v>94</v>
      </c>
      <c r="B94" s="4"/>
      <c r="C94" s="2"/>
      <c r="D94" s="5"/>
      <c r="E94" s="19"/>
      <c r="F94" s="20"/>
      <c r="G94" s="96">
        <f t="shared" si="20"/>
        <v>0</v>
      </c>
      <c r="H94" s="95">
        <f t="shared" si="21"/>
        <v>0</v>
      </c>
      <c r="I94" s="95">
        <f t="shared" si="22"/>
        <v>0</v>
      </c>
      <c r="J94" s="95">
        <f t="shared" si="23"/>
        <v>0</v>
      </c>
      <c r="K94" s="95">
        <f t="shared" si="24"/>
        <v>0</v>
      </c>
      <c r="L94" s="95">
        <f t="shared" si="25"/>
        <v>0</v>
      </c>
      <c r="M94" s="95" t="str">
        <f t="shared" si="26"/>
        <v/>
      </c>
      <c r="N94" s="94">
        <f t="shared" si="27"/>
        <v>0</v>
      </c>
      <c r="O94" s="28"/>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49" t="str">
        <f t="shared" si="28"/>
        <v xml:space="preserve"> </v>
      </c>
      <c r="BZ94" s="53"/>
      <c r="CA94" s="55" t="str">
        <f t="shared" si="29"/>
        <v xml:space="preserve"> </v>
      </c>
      <c r="CB94" s="56"/>
    </row>
    <row r="95" spans="1:80" ht="18.75" outlineLevel="1" x14ac:dyDescent="0.25">
      <c r="A95" s="59">
        <v>95</v>
      </c>
      <c r="B95" s="4"/>
      <c r="C95" s="2"/>
      <c r="D95" s="5"/>
      <c r="E95" s="19"/>
      <c r="F95" s="20"/>
      <c r="G95" s="96">
        <f t="shared" si="20"/>
        <v>0</v>
      </c>
      <c r="H95" s="95">
        <f t="shared" si="21"/>
        <v>0</v>
      </c>
      <c r="I95" s="95">
        <f t="shared" si="22"/>
        <v>0</v>
      </c>
      <c r="J95" s="95">
        <f t="shared" si="23"/>
        <v>0</v>
      </c>
      <c r="K95" s="95">
        <f t="shared" si="24"/>
        <v>0</v>
      </c>
      <c r="L95" s="95">
        <f t="shared" si="25"/>
        <v>0</v>
      </c>
      <c r="M95" s="95" t="str">
        <f t="shared" si="26"/>
        <v/>
      </c>
      <c r="N95" s="94">
        <f t="shared" si="27"/>
        <v>0</v>
      </c>
      <c r="O95" s="28"/>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49" t="str">
        <f t="shared" si="28"/>
        <v xml:space="preserve"> </v>
      </c>
      <c r="BZ95" s="53"/>
      <c r="CA95" s="55" t="str">
        <f t="shared" si="29"/>
        <v xml:space="preserve"> </v>
      </c>
      <c r="CB95" s="56"/>
    </row>
    <row r="96" spans="1:80" ht="18.75" outlineLevel="1" x14ac:dyDescent="0.25">
      <c r="A96" s="59">
        <v>96</v>
      </c>
      <c r="B96" s="4"/>
      <c r="C96" s="2"/>
      <c r="D96" s="5"/>
      <c r="E96" s="19"/>
      <c r="F96" s="20"/>
      <c r="G96" s="96">
        <f t="shared" si="20"/>
        <v>0</v>
      </c>
      <c r="H96" s="95">
        <f t="shared" si="21"/>
        <v>0</v>
      </c>
      <c r="I96" s="95">
        <f t="shared" si="22"/>
        <v>0</v>
      </c>
      <c r="J96" s="95">
        <f t="shared" si="23"/>
        <v>0</v>
      </c>
      <c r="K96" s="95">
        <f t="shared" si="24"/>
        <v>0</v>
      </c>
      <c r="L96" s="95">
        <f t="shared" si="25"/>
        <v>0</v>
      </c>
      <c r="M96" s="95" t="str">
        <f t="shared" si="26"/>
        <v/>
      </c>
      <c r="N96" s="94">
        <f t="shared" si="27"/>
        <v>0</v>
      </c>
      <c r="O96" s="28"/>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49" t="str">
        <f t="shared" si="28"/>
        <v xml:space="preserve"> </v>
      </c>
      <c r="BZ96" s="53"/>
      <c r="CA96" s="55" t="str">
        <f t="shared" si="29"/>
        <v xml:space="preserve"> </v>
      </c>
      <c r="CB96" s="56"/>
    </row>
    <row r="97" spans="1:80" ht="18.75" outlineLevel="1" x14ac:dyDescent="0.25">
      <c r="A97" s="59">
        <v>97</v>
      </c>
      <c r="B97" s="6"/>
      <c r="C97" s="3"/>
      <c r="D97" s="5"/>
      <c r="E97" s="19"/>
      <c r="F97" s="20"/>
      <c r="G97" s="96">
        <f t="shared" si="20"/>
        <v>0</v>
      </c>
      <c r="H97" s="95">
        <f t="shared" si="21"/>
        <v>0</v>
      </c>
      <c r="I97" s="95">
        <f t="shared" si="22"/>
        <v>0</v>
      </c>
      <c r="J97" s="95">
        <f t="shared" si="23"/>
        <v>0</v>
      </c>
      <c r="K97" s="95">
        <f t="shared" si="24"/>
        <v>0</v>
      </c>
      <c r="L97" s="95">
        <f t="shared" si="25"/>
        <v>0</v>
      </c>
      <c r="M97" s="95" t="str">
        <f t="shared" si="26"/>
        <v/>
      </c>
      <c r="N97" s="94">
        <f t="shared" si="27"/>
        <v>0</v>
      </c>
      <c r="O97" s="28"/>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49" t="str">
        <f t="shared" si="28"/>
        <v xml:space="preserve"> </v>
      </c>
      <c r="BZ97" s="53"/>
      <c r="CA97" s="55" t="str">
        <f t="shared" si="29"/>
        <v xml:space="preserve"> </v>
      </c>
      <c r="CB97" s="56"/>
    </row>
    <row r="98" spans="1:80" ht="18.75" outlineLevel="1" x14ac:dyDescent="0.25">
      <c r="A98" s="59">
        <v>98</v>
      </c>
      <c r="B98" s="4"/>
      <c r="C98" s="2"/>
      <c r="D98" s="5"/>
      <c r="E98" s="19"/>
      <c r="F98" s="20"/>
      <c r="G98" s="96">
        <f t="shared" si="20"/>
        <v>0</v>
      </c>
      <c r="H98" s="95">
        <f t="shared" si="21"/>
        <v>0</v>
      </c>
      <c r="I98" s="95">
        <f t="shared" si="22"/>
        <v>0</v>
      </c>
      <c r="J98" s="95">
        <f t="shared" si="23"/>
        <v>0</v>
      </c>
      <c r="K98" s="95">
        <f t="shared" si="24"/>
        <v>0</v>
      </c>
      <c r="L98" s="95">
        <f t="shared" si="25"/>
        <v>0</v>
      </c>
      <c r="M98" s="95" t="str">
        <f t="shared" si="26"/>
        <v/>
      </c>
      <c r="N98" s="94">
        <f t="shared" si="27"/>
        <v>0</v>
      </c>
      <c r="O98" s="28"/>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49" t="str">
        <f t="shared" si="28"/>
        <v xml:space="preserve"> </v>
      </c>
      <c r="BZ98" s="53"/>
      <c r="CA98" s="55" t="str">
        <f t="shared" si="29"/>
        <v xml:space="preserve"> </v>
      </c>
      <c r="CB98" s="56"/>
    </row>
    <row r="99" spans="1:80" ht="18.75" outlineLevel="1" x14ac:dyDescent="0.25">
      <c r="A99" s="59">
        <v>99</v>
      </c>
      <c r="B99" s="4"/>
      <c r="C99" s="2"/>
      <c r="D99" s="5"/>
      <c r="E99" s="19"/>
      <c r="F99" s="20"/>
      <c r="G99" s="96">
        <f t="shared" si="20"/>
        <v>0</v>
      </c>
      <c r="H99" s="95">
        <f t="shared" si="21"/>
        <v>0</v>
      </c>
      <c r="I99" s="95">
        <f t="shared" si="22"/>
        <v>0</v>
      </c>
      <c r="J99" s="95">
        <f t="shared" si="23"/>
        <v>0</v>
      </c>
      <c r="K99" s="95">
        <f t="shared" si="24"/>
        <v>0</v>
      </c>
      <c r="L99" s="95">
        <f t="shared" si="25"/>
        <v>0</v>
      </c>
      <c r="M99" s="95" t="str">
        <f t="shared" si="26"/>
        <v/>
      </c>
      <c r="N99" s="94">
        <f t="shared" si="27"/>
        <v>0</v>
      </c>
      <c r="O99" s="28"/>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49" t="str">
        <f t="shared" si="28"/>
        <v xml:space="preserve"> </v>
      </c>
      <c r="BZ99" s="53"/>
      <c r="CA99" s="55" t="str">
        <f t="shared" si="29"/>
        <v xml:space="preserve"> </v>
      </c>
      <c r="CB99" s="56"/>
    </row>
    <row r="100" spans="1:80" ht="18.75" outlineLevel="1" x14ac:dyDescent="0.25">
      <c r="A100" s="59">
        <v>100</v>
      </c>
      <c r="B100" s="4"/>
      <c r="C100" s="2"/>
      <c r="D100" s="5"/>
      <c r="E100" s="19"/>
      <c r="F100" s="20"/>
      <c r="G100" s="96">
        <f t="shared" si="20"/>
        <v>0</v>
      </c>
      <c r="H100" s="95">
        <f t="shared" si="21"/>
        <v>0</v>
      </c>
      <c r="I100" s="95">
        <f t="shared" si="22"/>
        <v>0</v>
      </c>
      <c r="J100" s="95">
        <f t="shared" si="23"/>
        <v>0</v>
      </c>
      <c r="K100" s="95">
        <f t="shared" si="24"/>
        <v>0</v>
      </c>
      <c r="L100" s="95">
        <f t="shared" si="25"/>
        <v>0</v>
      </c>
      <c r="M100" s="95" t="str">
        <f t="shared" si="26"/>
        <v/>
      </c>
      <c r="N100" s="94">
        <f t="shared" si="27"/>
        <v>0</v>
      </c>
      <c r="O100" s="28"/>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49" t="str">
        <f t="shared" si="28"/>
        <v xml:space="preserve"> </v>
      </c>
      <c r="BZ100" s="53"/>
      <c r="CA100" s="55" t="str">
        <f t="shared" si="29"/>
        <v xml:space="preserve"> </v>
      </c>
      <c r="CB100" s="56"/>
    </row>
    <row r="101" spans="1:80" ht="18.75" outlineLevel="1" x14ac:dyDescent="0.25">
      <c r="A101" s="59">
        <v>101</v>
      </c>
      <c r="B101" s="4"/>
      <c r="C101" s="2"/>
      <c r="D101" s="5"/>
      <c r="E101" s="19"/>
      <c r="F101" s="20"/>
      <c r="G101" s="96">
        <f t="shared" si="20"/>
        <v>0</v>
      </c>
      <c r="H101" s="95">
        <f t="shared" si="21"/>
        <v>0</v>
      </c>
      <c r="I101" s="95">
        <f t="shared" si="22"/>
        <v>0</v>
      </c>
      <c r="J101" s="95">
        <f t="shared" si="23"/>
        <v>0</v>
      </c>
      <c r="K101" s="95">
        <f t="shared" si="24"/>
        <v>0</v>
      </c>
      <c r="L101" s="95">
        <f t="shared" si="25"/>
        <v>0</v>
      </c>
      <c r="M101" s="95" t="str">
        <f t="shared" si="26"/>
        <v/>
      </c>
      <c r="N101" s="94">
        <f t="shared" si="27"/>
        <v>0</v>
      </c>
      <c r="O101" s="28"/>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49" t="str">
        <f t="shared" si="28"/>
        <v xml:space="preserve"> </v>
      </c>
      <c r="BZ101" s="53"/>
      <c r="CA101" s="55" t="str">
        <f t="shared" si="29"/>
        <v xml:space="preserve"> </v>
      </c>
      <c r="CB101" s="56"/>
    </row>
    <row r="102" spans="1:80" ht="18.75" outlineLevel="1" x14ac:dyDescent="0.25">
      <c r="A102" s="59">
        <v>102</v>
      </c>
      <c r="B102" s="4"/>
      <c r="C102" s="2"/>
      <c r="D102" s="5"/>
      <c r="E102" s="19"/>
      <c r="F102" s="20"/>
      <c r="G102" s="96">
        <f t="shared" si="20"/>
        <v>0</v>
      </c>
      <c r="H102" s="95">
        <f t="shared" si="21"/>
        <v>0</v>
      </c>
      <c r="I102" s="95">
        <f t="shared" si="22"/>
        <v>0</v>
      </c>
      <c r="J102" s="95">
        <f t="shared" si="23"/>
        <v>0</v>
      </c>
      <c r="K102" s="95">
        <f t="shared" si="24"/>
        <v>0</v>
      </c>
      <c r="L102" s="95">
        <f t="shared" si="25"/>
        <v>0</v>
      </c>
      <c r="M102" s="95" t="str">
        <f t="shared" si="26"/>
        <v/>
      </c>
      <c r="N102" s="94">
        <f t="shared" si="27"/>
        <v>0</v>
      </c>
      <c r="O102" s="28"/>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49" t="str">
        <f t="shared" si="28"/>
        <v xml:space="preserve"> </v>
      </c>
      <c r="BZ102" s="53"/>
      <c r="CA102" s="55" t="str">
        <f t="shared" si="29"/>
        <v xml:space="preserve"> </v>
      </c>
      <c r="CB102" s="56"/>
    </row>
    <row r="103" spans="1:80" ht="18.75" outlineLevel="1" x14ac:dyDescent="0.25">
      <c r="A103" s="59">
        <v>103</v>
      </c>
      <c r="B103" s="4"/>
      <c r="C103" s="2"/>
      <c r="D103" s="5"/>
      <c r="E103" s="19"/>
      <c r="F103" s="20"/>
      <c r="G103" s="96">
        <f t="shared" si="20"/>
        <v>0</v>
      </c>
      <c r="H103" s="95">
        <f t="shared" si="21"/>
        <v>0</v>
      </c>
      <c r="I103" s="95">
        <f t="shared" si="22"/>
        <v>0</v>
      </c>
      <c r="J103" s="95">
        <f t="shared" si="23"/>
        <v>0</v>
      </c>
      <c r="K103" s="95">
        <f t="shared" si="24"/>
        <v>0</v>
      </c>
      <c r="L103" s="95">
        <f t="shared" si="25"/>
        <v>0</v>
      </c>
      <c r="M103" s="95" t="str">
        <f t="shared" si="26"/>
        <v/>
      </c>
      <c r="N103" s="94">
        <f t="shared" si="27"/>
        <v>0</v>
      </c>
      <c r="O103" s="28"/>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49" t="str">
        <f t="shared" si="28"/>
        <v xml:space="preserve"> </v>
      </c>
      <c r="BZ103" s="53"/>
      <c r="CA103" s="55" t="str">
        <f t="shared" si="29"/>
        <v xml:space="preserve"> </v>
      </c>
      <c r="CB103" s="56"/>
    </row>
    <row r="104" spans="1:80" ht="18.75" outlineLevel="1" x14ac:dyDescent="0.25">
      <c r="A104" s="59">
        <v>104</v>
      </c>
      <c r="B104" s="4"/>
      <c r="C104" s="2"/>
      <c r="D104" s="5"/>
      <c r="E104" s="19"/>
      <c r="F104" s="20"/>
      <c r="G104" s="96">
        <f t="shared" si="20"/>
        <v>0</v>
      </c>
      <c r="H104" s="95">
        <f t="shared" si="21"/>
        <v>0</v>
      </c>
      <c r="I104" s="95">
        <f t="shared" si="22"/>
        <v>0</v>
      </c>
      <c r="J104" s="95">
        <f t="shared" si="23"/>
        <v>0</v>
      </c>
      <c r="K104" s="95">
        <f t="shared" si="24"/>
        <v>0</v>
      </c>
      <c r="L104" s="95">
        <f t="shared" si="25"/>
        <v>0</v>
      </c>
      <c r="M104" s="95" t="str">
        <f t="shared" si="26"/>
        <v/>
      </c>
      <c r="N104" s="94">
        <f t="shared" si="27"/>
        <v>0</v>
      </c>
      <c r="O104" s="28"/>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49" t="str">
        <f t="shared" si="28"/>
        <v xml:space="preserve"> </v>
      </c>
      <c r="BZ104" s="53"/>
      <c r="CA104" s="55" t="str">
        <f t="shared" si="29"/>
        <v xml:space="preserve"> </v>
      </c>
      <c r="CB104" s="56"/>
    </row>
  </sheetData>
  <sheetProtection formatCells="0" formatColumns="0" formatRows="0" insertColumns="0" insertRows="0" insertHyperlinks="0" deleteColumns="0" deleteRows="0" sort="0" autoFilter="0" pivotTables="0"/>
  <dataConsolidate/>
  <customSheetViews>
    <customSheetView guid="{6104C24D-E630-4EE8-AE20-C8E846E1BEF3}" scale="70" showPageBreaks="1" fitToPage="1" printArea="1" hiddenRows="1" hiddenColumns="1" view="pageBreakPreview">
      <pane xSplit="14" ySplit="11" topLeftCell="O12" activePane="bottomRight" state="frozen"/>
      <selection pane="bottomRight" activeCell="G13" sqref="G13"/>
      <colBreaks count="1" manualBreakCount="1">
        <brk id="78" max="236" man="1"/>
      </colBreaks>
      <pageMargins left="0.23622047244094491" right="0.23622047244094491" top="0.32" bottom="0.33" header="0.31496062992125984" footer="0.31496062992125984"/>
      <pageSetup paperSize="9" scale="19" fitToHeight="10" orientation="landscape" r:id="rId1"/>
    </customSheetView>
  </customSheetViews>
  <mergeCells count="46">
    <mergeCell ref="BS10:BT10"/>
    <mergeCell ref="BW10:BX10"/>
    <mergeCell ref="F10:F11"/>
    <mergeCell ref="C10:C11"/>
    <mergeCell ref="D10:D11"/>
    <mergeCell ref="E10:E11"/>
    <mergeCell ref="U10:V10"/>
    <mergeCell ref="G10:G11"/>
    <mergeCell ref="H10:H11"/>
    <mergeCell ref="I10:I11"/>
    <mergeCell ref="J10:J11"/>
    <mergeCell ref="K10:K11"/>
    <mergeCell ref="L10:L11"/>
    <mergeCell ref="M10:M11"/>
    <mergeCell ref="N10:N11"/>
    <mergeCell ref="O10:P10"/>
    <mergeCell ref="Q10:R10"/>
    <mergeCell ref="S10:T10"/>
    <mergeCell ref="W10:X10"/>
    <mergeCell ref="Y10:Z10"/>
    <mergeCell ref="AA10:AB10"/>
    <mergeCell ref="BG10:BH10"/>
    <mergeCell ref="BI10:BJ10"/>
    <mergeCell ref="BM10:BN10"/>
    <mergeCell ref="AO10:AP10"/>
    <mergeCell ref="AC10:AD10"/>
    <mergeCell ref="AE10:AF10"/>
    <mergeCell ref="AG10:AH10"/>
    <mergeCell ref="AI10:AJ10"/>
    <mergeCell ref="AK10:AL10"/>
    <mergeCell ref="CA10:CB10"/>
    <mergeCell ref="BZ10:BZ11"/>
    <mergeCell ref="BY10:BY11"/>
    <mergeCell ref="BU10:BV10"/>
    <mergeCell ref="AM10:AN10"/>
    <mergeCell ref="BO10:BP10"/>
    <mergeCell ref="BQ10:BR10"/>
    <mergeCell ref="BK10:BL10"/>
    <mergeCell ref="AQ10:AR10"/>
    <mergeCell ref="AS10:AT10"/>
    <mergeCell ref="AU10:AV10"/>
    <mergeCell ref="AW10:AX10"/>
    <mergeCell ref="AY10:AZ10"/>
    <mergeCell ref="BA10:BB10"/>
    <mergeCell ref="BC10:BD10"/>
    <mergeCell ref="BE10:BF10"/>
  </mergeCells>
  <conditionalFormatting sqref="BY12:CB12 BR2:BT4 K13:N13 BZ1:CB1 G13:H13 CC1:XFD13 G2:BP4 BY13:CA26 M14:M26 CB2:CB9 CB11 BY10:CA10 CB14:XFD26 CB13 G11:BT12 G5:BT6 G10:N10 G8:BT9 G7:O7 Q7 S7 W7 AA7 AE7 AI7 AM7 AQ7 AU7 AY7 BC7 BG7 BK7 BO7 BS7 BW7 U7 Y7 AC7 AG7 AK7 AO7 AS7 AW7 BA7 BE7 BI7 BM7 BQ7 BU7 G105:XFD1048576 A1:A1048576 C1 E1 G1 I1 K1 M1 O1 Q1 S1 U1 W1 Y1 AA1 AC1 AE1 AG1 AI1 AK1 AM1 AO1 AQ1 AS1 AU1 AW1 AY1 BA1 BC1 BE1 BG1 BI1 BK1 BM1 BO1 BQ1 BS1 BU1 BW1 BY1:BY9">
    <cfRule type="cellIs" dxfId="65" priority="802" operator="equal">
      <formula>0</formula>
    </cfRule>
  </conditionalFormatting>
  <conditionalFormatting sqref="K2:K13 K105:K1048576">
    <cfRule type="cellIs" dxfId="64" priority="800" operator="lessThan">
      <formula>0</formula>
    </cfRule>
  </conditionalFormatting>
  <conditionalFormatting sqref="M2:M26 M105:M1048576">
    <cfRule type="cellIs" dxfId="63" priority="777" operator="lessThan">
      <formula>0</formula>
    </cfRule>
  </conditionalFormatting>
  <conditionalFormatting sqref="G14:L14 K15:L26 G15:H26 N14:BT26 I13:J26">
    <cfRule type="cellIs" dxfId="62" priority="760" operator="equal">
      <formula>0</formula>
    </cfRule>
  </conditionalFormatting>
  <conditionalFormatting sqref="K14:K26">
    <cfRule type="cellIs" dxfId="61" priority="759" operator="lessThan">
      <formula>0</formula>
    </cfRule>
  </conditionalFormatting>
  <conditionalFormatting sqref="BU14:BV26">
    <cfRule type="cellIs" dxfId="60" priority="519" operator="equal">
      <formula>0</formula>
    </cfRule>
  </conditionalFormatting>
  <conditionalFormatting sqref="BW14:BX26">
    <cfRule type="cellIs" dxfId="59" priority="513" operator="equal">
      <formula>0</formula>
    </cfRule>
  </conditionalFormatting>
  <conditionalFormatting sqref="L13:L26">
    <cfRule type="cellIs" dxfId="58" priority="468" operator="lessThan">
      <formula>0</formula>
    </cfRule>
  </conditionalFormatting>
  <conditionalFormatting sqref="O10:BX10">
    <cfRule type="cellIs" dxfId="57" priority="463" operator="equal">
      <formula>TODAY()-1</formula>
    </cfRule>
  </conditionalFormatting>
  <conditionalFormatting sqref="O10:BX12 O14:BX26">
    <cfRule type="expression" dxfId="56" priority="457">
      <formula>WEEKDAY(SUM(N$10:O$10),2)=7</formula>
    </cfRule>
  </conditionalFormatting>
  <conditionalFormatting sqref="BS10:BX10">
    <cfRule type="containsText" dxfId="55" priority="454" operator="containsText" text="в этом месяце столбец не заполняется">
      <formula>NOT(ISERROR(SEARCH("в этом месяце столбец не заполняется",BS10)))</formula>
    </cfRule>
  </conditionalFormatting>
  <conditionalFormatting sqref="M27:M39 BY27:XFD39">
    <cfRule type="cellIs" dxfId="54" priority="48" operator="equal">
      <formula>0</formula>
    </cfRule>
  </conditionalFormatting>
  <conditionalFormatting sqref="M27:M39">
    <cfRule type="cellIs" dxfId="53" priority="47" operator="lessThan">
      <formula>0</formula>
    </cfRule>
  </conditionalFormatting>
  <conditionalFormatting sqref="N27:BT39 G27:L39">
    <cfRule type="cellIs" dxfId="52" priority="46" operator="equal">
      <formula>0</formula>
    </cfRule>
  </conditionalFormatting>
  <conditionalFormatting sqref="K27:K39">
    <cfRule type="cellIs" dxfId="51" priority="45" operator="lessThan">
      <formula>0</formula>
    </cfRule>
  </conditionalFormatting>
  <conditionalFormatting sqref="BU27:BV39">
    <cfRule type="cellIs" dxfId="50" priority="44" operator="equal">
      <formula>0</formula>
    </cfRule>
  </conditionalFormatting>
  <conditionalFormatting sqref="BW27:BX39">
    <cfRule type="cellIs" dxfId="49" priority="43" operator="equal">
      <formula>0</formula>
    </cfRule>
  </conditionalFormatting>
  <conditionalFormatting sqref="L27:L39">
    <cfRule type="cellIs" dxfId="48" priority="42" operator="lessThan">
      <formula>0</formula>
    </cfRule>
  </conditionalFormatting>
  <conditionalFormatting sqref="O27:BX39">
    <cfRule type="expression" dxfId="47" priority="41">
      <formula>WEEKDAY(SUM(N$10:O$10),2)=7</formula>
    </cfRule>
  </conditionalFormatting>
  <conditionalFormatting sqref="M40:M52 BY40:XFD52">
    <cfRule type="cellIs" dxfId="46" priority="40" operator="equal">
      <formula>0</formula>
    </cfRule>
  </conditionalFormatting>
  <conditionalFormatting sqref="M40:M52">
    <cfRule type="cellIs" dxfId="45" priority="39" operator="lessThan">
      <formula>0</formula>
    </cfRule>
  </conditionalFormatting>
  <conditionalFormatting sqref="N40:BT52 G40:L52">
    <cfRule type="cellIs" dxfId="44" priority="38" operator="equal">
      <formula>0</formula>
    </cfRule>
  </conditionalFormatting>
  <conditionalFormatting sqref="K40:K52">
    <cfRule type="cellIs" dxfId="43" priority="37" operator="lessThan">
      <formula>0</formula>
    </cfRule>
  </conditionalFormatting>
  <conditionalFormatting sqref="BU40:BV52">
    <cfRule type="cellIs" dxfId="42" priority="36" operator="equal">
      <formula>0</formula>
    </cfRule>
  </conditionalFormatting>
  <conditionalFormatting sqref="BW40:BX52">
    <cfRule type="cellIs" dxfId="41" priority="35" operator="equal">
      <formula>0</formula>
    </cfRule>
  </conditionalFormatting>
  <conditionalFormatting sqref="L40:L52">
    <cfRule type="cellIs" dxfId="40" priority="34" operator="lessThan">
      <formula>0</formula>
    </cfRule>
  </conditionalFormatting>
  <conditionalFormatting sqref="O40:BX52">
    <cfRule type="expression" dxfId="39" priority="33">
      <formula>WEEKDAY(SUM(N$10:O$10),2)=7</formula>
    </cfRule>
  </conditionalFormatting>
  <conditionalFormatting sqref="M53:M65 BY53:XFD65">
    <cfRule type="cellIs" dxfId="38" priority="32" operator="equal">
      <formula>0</formula>
    </cfRule>
  </conditionalFormatting>
  <conditionalFormatting sqref="M53:M65">
    <cfRule type="cellIs" dxfId="37" priority="31" operator="lessThan">
      <formula>0</formula>
    </cfRule>
  </conditionalFormatting>
  <conditionalFormatting sqref="N53:BT65 G53:L65">
    <cfRule type="cellIs" dxfId="36" priority="30" operator="equal">
      <formula>0</formula>
    </cfRule>
  </conditionalFormatting>
  <conditionalFormatting sqref="K53:K65">
    <cfRule type="cellIs" dxfId="35" priority="29" operator="lessThan">
      <formula>0</formula>
    </cfRule>
  </conditionalFormatting>
  <conditionalFormatting sqref="BU53:BV65">
    <cfRule type="cellIs" dxfId="34" priority="28" operator="equal">
      <formula>0</formula>
    </cfRule>
  </conditionalFormatting>
  <conditionalFormatting sqref="BW53:BX65">
    <cfRule type="cellIs" dxfId="33" priority="27" operator="equal">
      <formula>0</formula>
    </cfRule>
  </conditionalFormatting>
  <conditionalFormatting sqref="L53:L65">
    <cfRule type="cellIs" dxfId="32" priority="26" operator="lessThan">
      <formula>0</formula>
    </cfRule>
  </conditionalFormatting>
  <conditionalFormatting sqref="O53:BX65">
    <cfRule type="expression" dxfId="31" priority="25">
      <formula>WEEKDAY(SUM(N$10:O$10),2)=7</formula>
    </cfRule>
  </conditionalFormatting>
  <conditionalFormatting sqref="M66:M78 BY66:XFD78">
    <cfRule type="cellIs" dxfId="30" priority="24" operator="equal">
      <formula>0</formula>
    </cfRule>
  </conditionalFormatting>
  <conditionalFormatting sqref="M66:M78">
    <cfRule type="cellIs" dxfId="29" priority="23" operator="lessThan">
      <formula>0</formula>
    </cfRule>
  </conditionalFormatting>
  <conditionalFormatting sqref="N66:BT78 G66:L78">
    <cfRule type="cellIs" dxfId="28" priority="22" operator="equal">
      <formula>0</formula>
    </cfRule>
  </conditionalFormatting>
  <conditionalFormatting sqref="K66:K78">
    <cfRule type="cellIs" dxfId="27" priority="21" operator="lessThan">
      <formula>0</formula>
    </cfRule>
  </conditionalFormatting>
  <conditionalFormatting sqref="BU66:BV78">
    <cfRule type="cellIs" dxfId="26" priority="20" operator="equal">
      <formula>0</formula>
    </cfRule>
  </conditionalFormatting>
  <conditionalFormatting sqref="BW66:BX78">
    <cfRule type="cellIs" dxfId="25" priority="19" operator="equal">
      <formula>0</formula>
    </cfRule>
  </conditionalFormatting>
  <conditionalFormatting sqref="L66:L78">
    <cfRule type="cellIs" dxfId="24" priority="18" operator="lessThan">
      <formula>0</formula>
    </cfRule>
  </conditionalFormatting>
  <conditionalFormatting sqref="O66:BX78">
    <cfRule type="expression" dxfId="23" priority="17">
      <formula>WEEKDAY(SUM(N$10:O$10),2)=7</formula>
    </cfRule>
  </conditionalFormatting>
  <conditionalFormatting sqref="M79:M91 BY79:XFD91">
    <cfRule type="cellIs" dxfId="22" priority="16" operator="equal">
      <formula>0</formula>
    </cfRule>
  </conditionalFormatting>
  <conditionalFormatting sqref="M79:M91">
    <cfRule type="cellIs" dxfId="21" priority="15" operator="lessThan">
      <formula>0</formula>
    </cfRule>
  </conditionalFormatting>
  <conditionalFormatting sqref="N79:BT91 G79:L91">
    <cfRule type="cellIs" dxfId="20" priority="14" operator="equal">
      <formula>0</formula>
    </cfRule>
  </conditionalFormatting>
  <conditionalFormatting sqref="K79:K91">
    <cfRule type="cellIs" dxfId="19" priority="13" operator="lessThan">
      <formula>0</formula>
    </cfRule>
  </conditionalFormatting>
  <conditionalFormatting sqref="BU79:BV91">
    <cfRule type="cellIs" dxfId="18" priority="12" operator="equal">
      <formula>0</formula>
    </cfRule>
  </conditionalFormatting>
  <conditionalFormatting sqref="BW79:BX91">
    <cfRule type="cellIs" dxfId="17" priority="11" operator="equal">
      <formula>0</formula>
    </cfRule>
  </conditionalFormatting>
  <conditionalFormatting sqref="L79:L91">
    <cfRule type="cellIs" dxfId="16" priority="10" operator="lessThan">
      <formula>0</formula>
    </cfRule>
  </conditionalFormatting>
  <conditionalFormatting sqref="O79:BX91">
    <cfRule type="expression" dxfId="15" priority="9">
      <formula>WEEKDAY(SUM(N$10:O$10),2)=7</formula>
    </cfRule>
  </conditionalFormatting>
  <conditionalFormatting sqref="M92:M104 BY92:XFD104">
    <cfRule type="cellIs" dxfId="14" priority="8" operator="equal">
      <formula>0</formula>
    </cfRule>
  </conditionalFormatting>
  <conditionalFormatting sqref="M92:M104">
    <cfRule type="cellIs" dxfId="13" priority="7" operator="lessThan">
      <formula>0</formula>
    </cfRule>
  </conditionalFormatting>
  <conditionalFormatting sqref="N92:BT104 G92:L104">
    <cfRule type="cellIs" dxfId="12" priority="6" operator="equal">
      <formula>0</formula>
    </cfRule>
  </conditionalFormatting>
  <conditionalFormatting sqref="K92:K104">
    <cfRule type="cellIs" dxfId="11" priority="5" operator="lessThan">
      <formula>0</formula>
    </cfRule>
  </conditionalFormatting>
  <conditionalFormatting sqref="BU92:BV104">
    <cfRule type="cellIs" dxfId="10" priority="4" operator="equal">
      <formula>0</formula>
    </cfRule>
  </conditionalFormatting>
  <conditionalFormatting sqref="BW92:BX104">
    <cfRule type="cellIs" dxfId="9" priority="3" operator="equal">
      <formula>0</formula>
    </cfRule>
  </conditionalFormatting>
  <conditionalFormatting sqref="L92:L104">
    <cfRule type="cellIs" dxfId="8" priority="2" operator="lessThan">
      <formula>0</formula>
    </cfRule>
  </conditionalFormatting>
  <conditionalFormatting sqref="O92:BX104">
    <cfRule type="expression" dxfId="7" priority="1">
      <formula>WEEKDAY(SUM(N$10:O$10),2)=7</formula>
    </cfRule>
  </conditionalFormatting>
  <dataValidations count="3">
    <dataValidation type="whole" allowBlank="1" showInputMessage="1" showErrorMessage="1" errorTitle="Неверный ввод" error="В данную ячейку ставим порядковый номер недели в месяце (возможные значения от 1 до 6)" sqref="A10">
      <formula1>1</formula1>
      <formula2>6</formula2>
    </dataValidation>
    <dataValidation type="whole" allowBlank="1" showInputMessage="1" showErrorMessage="1" errorTitle="Неверный ввод" error="В данную ячейку вводим число от 1 до 31" sqref="A11">
      <formula1>0</formula1>
      <formula2>31</formula2>
    </dataValidation>
    <dataValidation type="list" allowBlank="1" showInputMessage="1" showErrorMessage="1" sqref="E5">
      <formula1>#REF!</formula1>
    </dataValidation>
  </dataValidations>
  <pageMargins left="0.23622047244094491" right="0.23622047244094491" top="0.32" bottom="0.33" header="0.31496062992125984" footer="0.31496062992125984"/>
  <pageSetup paperSize="9" scale="19" fitToHeight="10" orientation="landscape" r:id="rId2"/>
  <colBreaks count="1" manualBreakCount="1">
    <brk id="79" max="236"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CH96"/>
  <sheetViews>
    <sheetView tabSelected="1" view="pageBreakPreview" zoomScale="70" zoomScaleNormal="90" zoomScaleSheetLayoutView="70" workbookViewId="0">
      <pane xSplit="24" ySplit="2" topLeftCell="CA3" activePane="bottomRight" state="frozen"/>
      <selection pane="topRight" activeCell="X1" sqref="X1"/>
      <selection pane="bottomLeft" activeCell="A11" sqref="A11"/>
      <selection pane="bottomRight" activeCell="CH5" sqref="CH5"/>
    </sheetView>
  </sheetViews>
  <sheetFormatPr defaultRowHeight="15" outlineLevelCol="1" x14ac:dyDescent="0.25"/>
  <cols>
    <col min="1" max="1" width="7.140625" style="114" customWidth="1"/>
    <col min="2" max="2" width="8.7109375" customWidth="1"/>
    <col min="3" max="3" width="40.7109375" customWidth="1"/>
    <col min="4" max="4" width="10.7109375" customWidth="1"/>
    <col min="5" max="5" width="2.85546875" customWidth="1"/>
    <col min="6" max="7" width="10.7109375" customWidth="1"/>
    <col min="8" max="8" width="10.7109375" hidden="1" customWidth="1"/>
    <col min="9" max="9" width="10.7109375" customWidth="1"/>
    <col min="10" max="10" width="2.85546875" customWidth="1"/>
    <col min="11" max="13" width="10.7109375" customWidth="1"/>
    <col min="14" max="14" width="2.85546875" customWidth="1" outlineLevel="1"/>
    <col min="15" max="17" width="10.7109375" customWidth="1" outlineLevel="1"/>
    <col min="18" max="18" width="2.85546875" customWidth="1"/>
    <col min="19" max="21" width="10.7109375" customWidth="1" outlineLevel="1"/>
    <col min="22" max="22" width="2.85546875" customWidth="1" outlineLevel="1"/>
    <col min="23" max="23" width="0.140625" customWidth="1" outlineLevel="1"/>
    <col min="24" max="24" width="40.7109375" customWidth="1"/>
    <col min="25" max="25" width="9.140625" customWidth="1"/>
    <col min="86" max="86" width="10.28515625" bestFit="1" customWidth="1"/>
  </cols>
  <sheetData>
    <row r="1" spans="1:86" ht="29.25" customHeight="1" x14ac:dyDescent="0.25">
      <c r="B1" s="137" t="s">
        <v>21</v>
      </c>
      <c r="C1" s="139" t="s">
        <v>22</v>
      </c>
      <c r="D1" s="135" t="s">
        <v>3</v>
      </c>
      <c r="E1" s="88"/>
      <c r="F1" s="135" t="s">
        <v>23</v>
      </c>
      <c r="G1" s="135" t="s">
        <v>24</v>
      </c>
      <c r="H1" s="135" t="s">
        <v>25</v>
      </c>
      <c r="I1" s="135" t="s">
        <v>26</v>
      </c>
      <c r="J1" s="88"/>
      <c r="K1" s="135" t="s">
        <v>27</v>
      </c>
      <c r="L1" s="135"/>
      <c r="M1" s="135"/>
      <c r="N1" s="91"/>
      <c r="O1" s="135" t="s">
        <v>28</v>
      </c>
      <c r="P1" s="135"/>
      <c r="Q1" s="135"/>
      <c r="R1" s="88"/>
      <c r="S1" s="135" t="s">
        <v>29</v>
      </c>
      <c r="T1" s="135"/>
      <c r="U1" s="135"/>
      <c r="V1" s="91"/>
      <c r="W1" s="78"/>
      <c r="X1" s="86" t="s">
        <v>30</v>
      </c>
      <c r="Y1" s="70"/>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row>
    <row r="2" spans="1:86" ht="29.25" customHeight="1" x14ac:dyDescent="0.25">
      <c r="B2" s="138"/>
      <c r="C2" s="140"/>
      <c r="D2" s="136"/>
      <c r="E2" s="89"/>
      <c r="F2" s="136"/>
      <c r="G2" s="136"/>
      <c r="H2" s="136"/>
      <c r="I2" s="136"/>
      <c r="J2" s="89"/>
      <c r="K2" s="85" t="s">
        <v>31</v>
      </c>
      <c r="L2" s="85" t="s">
        <v>32</v>
      </c>
      <c r="M2" s="85" t="s">
        <v>33</v>
      </c>
      <c r="N2" s="90"/>
      <c r="O2" s="85" t="s">
        <v>31</v>
      </c>
      <c r="P2" s="85" t="s">
        <v>32</v>
      </c>
      <c r="Q2" s="85" t="s">
        <v>33</v>
      </c>
      <c r="R2" s="92"/>
      <c r="S2" s="85" t="s">
        <v>31</v>
      </c>
      <c r="T2" s="85" t="s">
        <v>32</v>
      </c>
      <c r="U2" s="85" t="s">
        <v>33</v>
      </c>
      <c r="V2" s="90"/>
      <c r="W2" s="79"/>
      <c r="X2" s="87"/>
      <c r="Y2" s="61"/>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row>
    <row r="3" spans="1:86" x14ac:dyDescent="0.25">
      <c r="B3" s="68" t="s">
        <v>34</v>
      </c>
      <c r="C3" s="65"/>
      <c r="D3" s="64"/>
      <c r="E3" s="64"/>
      <c r="F3" s="64"/>
      <c r="G3" s="64"/>
      <c r="H3" s="64"/>
      <c r="I3" s="64"/>
      <c r="J3" s="64"/>
      <c r="K3" s="64"/>
      <c r="L3" s="64"/>
      <c r="M3" s="64"/>
      <c r="N3" s="67"/>
      <c r="O3" s="64"/>
      <c r="P3" s="64"/>
      <c r="Q3" s="64"/>
      <c r="R3" s="67"/>
      <c r="S3" s="64"/>
      <c r="T3" s="64"/>
      <c r="U3" s="64"/>
      <c r="V3" s="67"/>
      <c r="W3" s="80"/>
      <c r="X3" s="82"/>
      <c r="Y3" s="73"/>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row>
    <row r="4" spans="1:86" x14ac:dyDescent="0.25">
      <c r="B4" s="69" t="s">
        <v>35</v>
      </c>
      <c r="C4" s="66"/>
      <c r="D4" s="63"/>
      <c r="E4" s="64"/>
      <c r="F4" s="63"/>
      <c r="G4" s="63"/>
      <c r="H4" s="63"/>
      <c r="I4" s="63"/>
      <c r="J4" s="98"/>
      <c r="K4" s="63"/>
      <c r="L4" s="63"/>
      <c r="M4" s="63"/>
      <c r="N4" s="67"/>
      <c r="O4" s="63"/>
      <c r="P4" s="63"/>
      <c r="Q4" s="63"/>
      <c r="R4" s="67"/>
      <c r="S4" s="63"/>
      <c r="T4" s="63"/>
      <c r="U4" s="63"/>
      <c r="V4" s="67"/>
      <c r="W4" s="80"/>
      <c r="X4" s="83"/>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row>
    <row r="5" spans="1:86" x14ac:dyDescent="0.25">
      <c r="A5" s="114">
        <v>13</v>
      </c>
      <c r="B5" s="76" t="s">
        <v>36</v>
      </c>
      <c r="C5" s="109" t="str">
        <f>VLOOKUP(A5,'Суточно-месячный график SNGA'!A13:B26,2,0)</f>
        <v>Административное здание</v>
      </c>
      <c r="D5" s="110" t="str">
        <f>VLOOKUP(A5,'Суточно-месячный график SNGA'!A13:F104,4,0)</f>
        <v>м3</v>
      </c>
      <c r="E5" s="75"/>
      <c r="F5" s="111"/>
      <c r="G5" s="111"/>
      <c r="H5" s="77"/>
      <c r="I5" s="111"/>
      <c r="J5" s="75"/>
      <c r="K5" s="74"/>
      <c r="L5" s="74"/>
      <c r="M5" s="74"/>
      <c r="N5" s="75"/>
      <c r="O5" s="74"/>
      <c r="P5" s="74"/>
      <c r="Q5" s="74"/>
      <c r="R5" s="75"/>
      <c r="S5" s="74"/>
      <c r="T5" s="74"/>
      <c r="U5" s="74"/>
      <c r="V5" s="75"/>
      <c r="W5" s="81" t="str">
        <f>IF(AND(U5&lt;0,M5&gt;=0),"По месяцу отставания нет."," ")</f>
        <v xml:space="preserve"> </v>
      </c>
      <c r="X5" s="84"/>
      <c r="Y5" s="112"/>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t="e">
        <f>VLOOKUP(A5,'Суточно-месячный график SNGA'!A12:BX104,77,0)</f>
        <v>#REF!</v>
      </c>
    </row>
    <row r="6" spans="1:86" x14ac:dyDescent="0.25">
      <c r="B6" s="101" t="s">
        <v>37</v>
      </c>
      <c r="C6" s="103"/>
      <c r="D6" s="99"/>
      <c r="E6" s="100"/>
      <c r="F6" s="102"/>
      <c r="G6" s="102"/>
      <c r="H6" s="102"/>
      <c r="I6" s="102"/>
      <c r="J6" s="100"/>
      <c r="K6" s="99"/>
      <c r="L6" s="99"/>
      <c r="M6" s="99"/>
      <c r="N6" s="100"/>
      <c r="O6" s="99"/>
      <c r="P6" s="99"/>
      <c r="Q6" s="99"/>
      <c r="R6" s="100"/>
      <c r="S6" s="99"/>
      <c r="T6" s="99"/>
      <c r="U6" s="99"/>
      <c r="V6" s="100"/>
      <c r="W6" s="106" t="str">
        <f t="shared" ref="W6:W23" si="0">IF(AND(U6&lt;0,M6&gt;=0),"По месяцу отставания нет."," ")</f>
        <v xml:space="preserve"> </v>
      </c>
      <c r="X6" s="107"/>
      <c r="Y6" s="104"/>
      <c r="Z6" s="104"/>
      <c r="AA6" s="104"/>
      <c r="AB6" s="104"/>
      <c r="AC6" s="104"/>
      <c r="AD6" s="104"/>
      <c r="AE6" s="104"/>
      <c r="AF6" s="104"/>
      <c r="AG6" s="104"/>
      <c r="AH6" s="104"/>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row>
    <row r="7" spans="1:86" x14ac:dyDescent="0.25">
      <c r="B7" s="101" t="s">
        <v>38</v>
      </c>
      <c r="C7" s="103"/>
      <c r="D7" s="99"/>
      <c r="E7" s="100"/>
      <c r="F7" s="102"/>
      <c r="G7" s="102"/>
      <c r="H7" s="102"/>
      <c r="I7" s="102"/>
      <c r="J7" s="100"/>
      <c r="K7" s="99"/>
      <c r="L7" s="99"/>
      <c r="M7" s="99"/>
      <c r="N7" s="100"/>
      <c r="O7" s="99"/>
      <c r="P7" s="99"/>
      <c r="Q7" s="99"/>
      <c r="R7" s="100"/>
      <c r="S7" s="99"/>
      <c r="T7" s="99"/>
      <c r="U7" s="99"/>
      <c r="V7" s="100"/>
      <c r="W7" s="106" t="str">
        <f t="shared" si="0"/>
        <v xml:space="preserve"> </v>
      </c>
      <c r="X7" s="107"/>
      <c r="Y7" s="104"/>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row>
    <row r="8" spans="1:86" x14ac:dyDescent="0.25">
      <c r="B8" s="101" t="s">
        <v>39</v>
      </c>
      <c r="C8" s="103"/>
      <c r="D8" s="99"/>
      <c r="E8" s="100"/>
      <c r="F8" s="102"/>
      <c r="G8" s="102"/>
      <c r="H8" s="102"/>
      <c r="I8" s="102"/>
      <c r="J8" s="100"/>
      <c r="K8" s="99"/>
      <c r="L8" s="99"/>
      <c r="M8" s="99"/>
      <c r="N8" s="100"/>
      <c r="O8" s="99"/>
      <c r="P8" s="99"/>
      <c r="Q8" s="99"/>
      <c r="R8" s="100"/>
      <c r="S8" s="99"/>
      <c r="T8" s="99"/>
      <c r="U8" s="99"/>
      <c r="V8" s="105"/>
      <c r="W8" s="106" t="str">
        <f t="shared" si="0"/>
        <v xml:space="preserve"> </v>
      </c>
      <c r="X8" s="108"/>
      <c r="Y8" s="104"/>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row>
    <row r="9" spans="1:86" x14ac:dyDescent="0.25">
      <c r="B9" s="101" t="s">
        <v>40</v>
      </c>
      <c r="C9" s="103"/>
      <c r="D9" s="99"/>
      <c r="E9" s="100"/>
      <c r="F9" s="102"/>
      <c r="G9" s="102"/>
      <c r="H9" s="102"/>
      <c r="I9" s="102"/>
      <c r="J9" s="100"/>
      <c r="K9" s="99"/>
      <c r="L9" s="99"/>
      <c r="M9" s="99"/>
      <c r="N9" s="100"/>
      <c r="O9" s="99"/>
      <c r="P9" s="99"/>
      <c r="Q9" s="99"/>
      <c r="R9" s="100"/>
      <c r="S9" s="99"/>
      <c r="T9" s="99"/>
      <c r="U9" s="99"/>
      <c r="V9" s="100"/>
      <c r="W9" s="106" t="str">
        <f t="shared" si="0"/>
        <v xml:space="preserve"> </v>
      </c>
      <c r="X9" s="107"/>
      <c r="Y9" s="104"/>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row>
    <row r="10" spans="1:86" x14ac:dyDescent="0.25">
      <c r="B10" s="101" t="s">
        <v>41</v>
      </c>
      <c r="C10" s="103"/>
      <c r="D10" s="99"/>
      <c r="E10" s="100"/>
      <c r="F10" s="102"/>
      <c r="G10" s="102"/>
      <c r="H10" s="102"/>
      <c r="I10" s="102"/>
      <c r="J10" s="100"/>
      <c r="K10" s="99"/>
      <c r="L10" s="99"/>
      <c r="M10" s="99"/>
      <c r="N10" s="100"/>
      <c r="O10" s="99"/>
      <c r="P10" s="99"/>
      <c r="Q10" s="99"/>
      <c r="R10" s="100"/>
      <c r="S10" s="99"/>
      <c r="T10" s="99"/>
      <c r="U10" s="99"/>
      <c r="V10" s="100"/>
      <c r="W10" s="106" t="str">
        <f t="shared" si="0"/>
        <v xml:space="preserve"> </v>
      </c>
      <c r="X10" s="107"/>
      <c r="Y10" s="104"/>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row>
    <row r="11" spans="1:86" x14ac:dyDescent="0.25">
      <c r="B11" s="101" t="s">
        <v>42</v>
      </c>
      <c r="C11" s="103"/>
      <c r="D11" s="99"/>
      <c r="E11" s="100"/>
      <c r="F11" s="102"/>
      <c r="G11" s="102"/>
      <c r="H11" s="102"/>
      <c r="I11" s="102"/>
      <c r="J11" s="100"/>
      <c r="K11" s="99"/>
      <c r="L11" s="99"/>
      <c r="M11" s="99"/>
      <c r="N11" s="100"/>
      <c r="O11" s="99"/>
      <c r="P11" s="99"/>
      <c r="Q11" s="99"/>
      <c r="R11" s="100"/>
      <c r="S11" s="99"/>
      <c r="T11" s="99"/>
      <c r="U11" s="99"/>
      <c r="V11" s="100"/>
      <c r="W11" s="106" t="str">
        <f t="shared" si="0"/>
        <v xml:space="preserve"> </v>
      </c>
      <c r="X11" s="107"/>
      <c r="Y11" s="104"/>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row>
    <row r="12" spans="1:86" x14ac:dyDescent="0.25">
      <c r="B12" s="101" t="s">
        <v>43</v>
      </c>
      <c r="C12" s="103"/>
      <c r="D12" s="99"/>
      <c r="E12" s="100"/>
      <c r="F12" s="102"/>
      <c r="G12" s="102"/>
      <c r="H12" s="102"/>
      <c r="I12" s="102"/>
      <c r="J12" s="100"/>
      <c r="K12" s="99"/>
      <c r="L12" s="99"/>
      <c r="M12" s="99"/>
      <c r="N12" s="100"/>
      <c r="O12" s="99"/>
      <c r="P12" s="99"/>
      <c r="Q12" s="99"/>
      <c r="R12" s="100"/>
      <c r="S12" s="99"/>
      <c r="T12" s="99"/>
      <c r="U12" s="99"/>
      <c r="V12" s="100"/>
      <c r="W12" s="106" t="str">
        <f t="shared" si="0"/>
        <v xml:space="preserve"> </v>
      </c>
      <c r="X12" s="107"/>
      <c r="Y12" s="104"/>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row>
    <row r="13" spans="1:86" x14ac:dyDescent="0.25">
      <c r="B13" s="101" t="s">
        <v>44</v>
      </c>
      <c r="C13" s="103"/>
      <c r="D13" s="99"/>
      <c r="E13" s="100"/>
      <c r="F13" s="102"/>
      <c r="G13" s="102"/>
      <c r="H13" s="102"/>
      <c r="I13" s="102"/>
      <c r="J13" s="100"/>
      <c r="K13" s="99"/>
      <c r="L13" s="99"/>
      <c r="M13" s="99"/>
      <c r="N13" s="100"/>
      <c r="O13" s="99"/>
      <c r="P13" s="99"/>
      <c r="Q13" s="99"/>
      <c r="R13" s="100"/>
      <c r="S13" s="99"/>
      <c r="T13" s="99"/>
      <c r="U13" s="99"/>
      <c r="V13" s="100"/>
      <c r="W13" s="106" t="str">
        <f t="shared" si="0"/>
        <v xml:space="preserve"> </v>
      </c>
      <c r="X13" s="107"/>
      <c r="Y13" s="104"/>
      <c r="Z13" s="104"/>
      <c r="AA13" s="104"/>
      <c r="AB13" s="104"/>
      <c r="AC13" s="104"/>
      <c r="AD13" s="104"/>
      <c r="AE13" s="104"/>
      <c r="AF13" s="104"/>
      <c r="AG13" s="104"/>
      <c r="AH13" s="104"/>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row>
    <row r="14" spans="1:86" x14ac:dyDescent="0.25">
      <c r="B14" s="101" t="s">
        <v>45</v>
      </c>
      <c r="C14" s="103"/>
      <c r="D14" s="99"/>
      <c r="E14" s="100"/>
      <c r="F14" s="102"/>
      <c r="G14" s="102"/>
      <c r="H14" s="102"/>
      <c r="I14" s="102"/>
      <c r="J14" s="100"/>
      <c r="K14" s="99"/>
      <c r="L14" s="99"/>
      <c r="M14" s="99"/>
      <c r="N14" s="100"/>
      <c r="O14" s="99"/>
      <c r="P14" s="99"/>
      <c r="Q14" s="99"/>
      <c r="R14" s="100"/>
      <c r="S14" s="99"/>
      <c r="T14" s="99"/>
      <c r="U14" s="99"/>
      <c r="V14" s="100"/>
      <c r="W14" s="106" t="str">
        <f t="shared" si="0"/>
        <v xml:space="preserve"> </v>
      </c>
      <c r="X14" s="107"/>
      <c r="Y14" s="104"/>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row>
    <row r="15" spans="1:86" x14ac:dyDescent="0.25">
      <c r="B15" s="101" t="s">
        <v>46</v>
      </c>
      <c r="C15" s="103"/>
      <c r="D15" s="99"/>
      <c r="E15" s="100"/>
      <c r="F15" s="102"/>
      <c r="G15" s="102"/>
      <c r="H15" s="102"/>
      <c r="I15" s="102"/>
      <c r="J15" s="100"/>
      <c r="K15" s="99"/>
      <c r="L15" s="99"/>
      <c r="M15" s="99"/>
      <c r="N15" s="100"/>
      <c r="O15" s="99"/>
      <c r="P15" s="99"/>
      <c r="Q15" s="99"/>
      <c r="R15" s="100"/>
      <c r="S15" s="99"/>
      <c r="T15" s="99"/>
      <c r="U15" s="99"/>
      <c r="V15" s="100"/>
      <c r="W15" s="106" t="str">
        <f t="shared" si="0"/>
        <v xml:space="preserve"> </v>
      </c>
      <c r="X15" s="107"/>
      <c r="Y15" s="104"/>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row>
    <row r="16" spans="1:86" x14ac:dyDescent="0.25">
      <c r="B16" s="101" t="s">
        <v>49</v>
      </c>
      <c r="C16" s="103"/>
      <c r="D16" s="99"/>
      <c r="E16" s="100"/>
      <c r="F16" s="102"/>
      <c r="G16" s="102"/>
      <c r="H16" s="102"/>
      <c r="I16" s="102"/>
      <c r="J16" s="100"/>
      <c r="K16" s="99"/>
      <c r="L16" s="99"/>
      <c r="M16" s="99"/>
      <c r="N16" s="100"/>
      <c r="O16" s="99"/>
      <c r="P16" s="99"/>
      <c r="Q16" s="99"/>
      <c r="R16" s="100"/>
      <c r="S16" s="99"/>
      <c r="T16" s="99"/>
      <c r="U16" s="99"/>
      <c r="V16" s="100"/>
      <c r="W16" s="106" t="str">
        <f t="shared" si="0"/>
        <v xml:space="preserve"> </v>
      </c>
      <c r="X16" s="107"/>
      <c r="Y16" s="104"/>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row>
    <row r="17" spans="2:86" x14ac:dyDescent="0.25">
      <c r="B17" s="101" t="s">
        <v>50</v>
      </c>
      <c r="C17" s="103"/>
      <c r="D17" s="99"/>
      <c r="E17" s="100"/>
      <c r="F17" s="102"/>
      <c r="G17" s="102"/>
      <c r="H17" s="102"/>
      <c r="I17" s="102"/>
      <c r="J17" s="100"/>
      <c r="K17" s="99"/>
      <c r="L17" s="99"/>
      <c r="M17" s="99"/>
      <c r="N17" s="100"/>
      <c r="O17" s="99"/>
      <c r="P17" s="99"/>
      <c r="Q17" s="99"/>
      <c r="R17" s="100"/>
      <c r="S17" s="99"/>
      <c r="T17" s="99"/>
      <c r="U17" s="99"/>
      <c r="V17" s="100"/>
      <c r="W17" s="106" t="str">
        <f t="shared" si="0"/>
        <v xml:space="preserve"> </v>
      </c>
      <c r="X17" s="107"/>
      <c r="Y17" s="104"/>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row>
    <row r="18" spans="2:86" x14ac:dyDescent="0.25">
      <c r="B18" s="101" t="s">
        <v>51</v>
      </c>
      <c r="C18" s="103"/>
      <c r="D18" s="99"/>
      <c r="E18" s="100"/>
      <c r="F18" s="102"/>
      <c r="G18" s="102"/>
      <c r="H18" s="102"/>
      <c r="I18" s="102"/>
      <c r="J18" s="100"/>
      <c r="K18" s="99"/>
      <c r="L18" s="99"/>
      <c r="M18" s="99"/>
      <c r="N18" s="100"/>
      <c r="O18" s="99"/>
      <c r="P18" s="99"/>
      <c r="Q18" s="99"/>
      <c r="R18" s="100"/>
      <c r="S18" s="99"/>
      <c r="T18" s="99"/>
      <c r="U18" s="99"/>
      <c r="V18" s="100"/>
      <c r="W18" s="106" t="str">
        <f t="shared" si="0"/>
        <v xml:space="preserve"> </v>
      </c>
      <c r="X18" s="107"/>
      <c r="Y18" s="104"/>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row>
    <row r="19" spans="2:86" x14ac:dyDescent="0.25">
      <c r="B19" s="101" t="s">
        <v>52</v>
      </c>
      <c r="C19" s="103"/>
      <c r="D19" s="99"/>
      <c r="E19" s="100"/>
      <c r="F19" s="102"/>
      <c r="G19" s="102"/>
      <c r="H19" s="102"/>
      <c r="I19" s="102"/>
      <c r="J19" s="100"/>
      <c r="K19" s="99"/>
      <c r="L19" s="99"/>
      <c r="M19" s="99"/>
      <c r="N19" s="100"/>
      <c r="O19" s="99"/>
      <c r="P19" s="99"/>
      <c r="Q19" s="99"/>
      <c r="R19" s="100"/>
      <c r="S19" s="99"/>
      <c r="T19" s="99"/>
      <c r="U19" s="99"/>
      <c r="V19" s="100"/>
      <c r="W19" s="106" t="str">
        <f t="shared" si="0"/>
        <v xml:space="preserve"> </v>
      </c>
      <c r="X19" s="107"/>
      <c r="Y19" s="104"/>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row>
    <row r="20" spans="2:86" x14ac:dyDescent="0.25">
      <c r="B20" s="101" t="s">
        <v>53</v>
      </c>
      <c r="C20" s="103"/>
      <c r="D20" s="99"/>
      <c r="E20" s="100"/>
      <c r="F20" s="102"/>
      <c r="G20" s="102"/>
      <c r="H20" s="102"/>
      <c r="I20" s="102"/>
      <c r="J20" s="100"/>
      <c r="K20" s="99"/>
      <c r="L20" s="99"/>
      <c r="M20" s="99"/>
      <c r="N20" s="100"/>
      <c r="O20" s="99"/>
      <c r="P20" s="99"/>
      <c r="Q20" s="99"/>
      <c r="R20" s="100"/>
      <c r="S20" s="99"/>
      <c r="T20" s="99"/>
      <c r="U20" s="99"/>
      <c r="V20" s="100"/>
      <c r="W20" s="106" t="str">
        <f t="shared" si="0"/>
        <v xml:space="preserve"> </v>
      </c>
      <c r="X20" s="107"/>
      <c r="Y20" s="104"/>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row>
    <row r="21" spans="2:86" x14ac:dyDescent="0.25">
      <c r="B21" s="101" t="s">
        <v>54</v>
      </c>
      <c r="C21" s="103"/>
      <c r="D21" s="99"/>
      <c r="E21" s="100"/>
      <c r="F21" s="102"/>
      <c r="G21" s="102"/>
      <c r="H21" s="102"/>
      <c r="I21" s="102"/>
      <c r="J21" s="100"/>
      <c r="K21" s="99"/>
      <c r="L21" s="99"/>
      <c r="M21" s="99"/>
      <c r="N21" s="100"/>
      <c r="O21" s="99"/>
      <c r="P21" s="99"/>
      <c r="Q21" s="99"/>
      <c r="R21" s="100"/>
      <c r="S21" s="99"/>
      <c r="T21" s="99"/>
      <c r="U21" s="99"/>
      <c r="V21" s="100"/>
      <c r="W21" s="106" t="str">
        <f t="shared" si="0"/>
        <v xml:space="preserve"> </v>
      </c>
      <c r="X21" s="107"/>
      <c r="Y21" s="104"/>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row>
    <row r="22" spans="2:86" x14ac:dyDescent="0.25">
      <c r="B22" s="101" t="s">
        <v>55</v>
      </c>
      <c r="C22" s="103"/>
      <c r="D22" s="99"/>
      <c r="E22" s="100"/>
      <c r="F22" s="102"/>
      <c r="G22" s="102"/>
      <c r="H22" s="102"/>
      <c r="I22" s="102"/>
      <c r="J22" s="100"/>
      <c r="K22" s="99"/>
      <c r="L22" s="99"/>
      <c r="M22" s="99"/>
      <c r="N22" s="100"/>
      <c r="O22" s="99"/>
      <c r="P22" s="99"/>
      <c r="Q22" s="99"/>
      <c r="R22" s="100"/>
      <c r="S22" s="99"/>
      <c r="T22" s="99"/>
      <c r="U22" s="99"/>
      <c r="V22" s="100"/>
      <c r="W22" s="106" t="str">
        <f t="shared" si="0"/>
        <v xml:space="preserve"> </v>
      </c>
      <c r="X22" s="107"/>
      <c r="Y22" s="104"/>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row>
    <row r="23" spans="2:86" x14ac:dyDescent="0.25">
      <c r="B23" s="101" t="s">
        <v>56</v>
      </c>
      <c r="C23" s="103"/>
      <c r="D23" s="99"/>
      <c r="E23" s="100"/>
      <c r="F23" s="102"/>
      <c r="G23" s="102"/>
      <c r="H23" s="102"/>
      <c r="I23" s="102"/>
      <c r="J23" s="100"/>
      <c r="K23" s="99"/>
      <c r="L23" s="99"/>
      <c r="M23" s="99"/>
      <c r="N23" s="100"/>
      <c r="O23" s="99"/>
      <c r="P23" s="99"/>
      <c r="Q23" s="99"/>
      <c r="R23" s="100"/>
      <c r="S23" s="99"/>
      <c r="T23" s="99"/>
      <c r="U23" s="99"/>
      <c r="V23" s="100"/>
      <c r="W23" s="106" t="str">
        <f t="shared" si="0"/>
        <v xml:space="preserve"> </v>
      </c>
      <c r="X23" s="107"/>
      <c r="Y23" s="104"/>
      <c r="Z23" s="104"/>
      <c r="AA23" s="104"/>
      <c r="AB23" s="104"/>
      <c r="AC23" s="104"/>
      <c r="AD23" s="104"/>
      <c r="AE23" s="104"/>
      <c r="AF23" s="104"/>
      <c r="AG23" s="104"/>
      <c r="AH23" s="104"/>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row>
    <row r="24" spans="2:86" x14ac:dyDescent="0.25">
      <c r="B24" s="101" t="s">
        <v>59</v>
      </c>
      <c r="C24" s="103"/>
      <c r="D24" s="99"/>
      <c r="E24" s="100"/>
      <c r="F24" s="102"/>
      <c r="G24" s="102"/>
      <c r="H24" s="102"/>
      <c r="I24" s="102"/>
      <c r="J24" s="100"/>
      <c r="K24" s="99"/>
      <c r="L24" s="99"/>
      <c r="M24" s="99"/>
      <c r="N24" s="100"/>
      <c r="O24" s="99"/>
      <c r="P24" s="99"/>
      <c r="Q24" s="99"/>
      <c r="R24" s="100"/>
      <c r="S24" s="99"/>
      <c r="T24" s="99"/>
      <c r="U24" s="99"/>
      <c r="V24" s="100"/>
      <c r="W24" s="106" t="str">
        <f t="shared" ref="W24:W87" si="1">IF(AND(U24&lt;0,M24&gt;=0),"По месяцу отставания нет."," ")</f>
        <v xml:space="preserve"> </v>
      </c>
      <c r="X24" s="107"/>
      <c r="Y24" s="104"/>
      <c r="Z24" s="104"/>
      <c r="AA24" s="104"/>
      <c r="AB24" s="104"/>
      <c r="AC24" s="104"/>
      <c r="AD24" s="104"/>
      <c r="AE24" s="104"/>
      <c r="AF24" s="104"/>
      <c r="AG24" s="104"/>
      <c r="AH24" s="104"/>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row>
    <row r="25" spans="2:86" x14ac:dyDescent="0.25">
      <c r="B25" s="101" t="s">
        <v>60</v>
      </c>
      <c r="C25" s="103"/>
      <c r="D25" s="99"/>
      <c r="E25" s="100"/>
      <c r="F25" s="102"/>
      <c r="G25" s="102"/>
      <c r="H25" s="102"/>
      <c r="I25" s="102"/>
      <c r="J25" s="100"/>
      <c r="K25" s="99"/>
      <c r="L25" s="99"/>
      <c r="M25" s="99"/>
      <c r="N25" s="100"/>
      <c r="O25" s="99"/>
      <c r="P25" s="99"/>
      <c r="Q25" s="99"/>
      <c r="R25" s="100"/>
      <c r="S25" s="99"/>
      <c r="T25" s="99"/>
      <c r="U25" s="99"/>
      <c r="V25" s="100"/>
      <c r="W25" s="106" t="str">
        <f t="shared" si="1"/>
        <v xml:space="preserve"> </v>
      </c>
      <c r="X25" s="107"/>
      <c r="Y25" s="104"/>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row>
    <row r="26" spans="2:86" x14ac:dyDescent="0.25">
      <c r="B26" s="101" t="s">
        <v>61</v>
      </c>
      <c r="C26" s="103"/>
      <c r="D26" s="99"/>
      <c r="E26" s="100"/>
      <c r="F26" s="102"/>
      <c r="G26" s="102"/>
      <c r="H26" s="102"/>
      <c r="I26" s="102"/>
      <c r="J26" s="100"/>
      <c r="K26" s="99"/>
      <c r="L26" s="99"/>
      <c r="M26" s="99"/>
      <c r="N26" s="100"/>
      <c r="O26" s="99"/>
      <c r="P26" s="99"/>
      <c r="Q26" s="99"/>
      <c r="R26" s="100"/>
      <c r="S26" s="99"/>
      <c r="T26" s="99"/>
      <c r="U26" s="99"/>
      <c r="V26" s="105"/>
      <c r="W26" s="106" t="str">
        <f t="shared" si="1"/>
        <v xml:space="preserve"> </v>
      </c>
      <c r="X26" s="108"/>
      <c r="Y26" s="104"/>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row>
    <row r="27" spans="2:86" x14ac:dyDescent="0.25">
      <c r="B27" s="101" t="s">
        <v>62</v>
      </c>
      <c r="C27" s="103"/>
      <c r="D27" s="99"/>
      <c r="E27" s="100"/>
      <c r="F27" s="102"/>
      <c r="G27" s="102"/>
      <c r="H27" s="102"/>
      <c r="I27" s="102"/>
      <c r="J27" s="100"/>
      <c r="K27" s="99"/>
      <c r="L27" s="99"/>
      <c r="M27" s="99"/>
      <c r="N27" s="100"/>
      <c r="O27" s="99"/>
      <c r="P27" s="99"/>
      <c r="Q27" s="99"/>
      <c r="R27" s="100"/>
      <c r="S27" s="99"/>
      <c r="T27" s="99"/>
      <c r="U27" s="99"/>
      <c r="V27" s="100"/>
      <c r="W27" s="106" t="str">
        <f t="shared" si="1"/>
        <v xml:space="preserve"> </v>
      </c>
      <c r="X27" s="107"/>
      <c r="Y27" s="104"/>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row>
    <row r="28" spans="2:86" x14ac:dyDescent="0.25">
      <c r="B28" s="101" t="s">
        <v>63</v>
      </c>
      <c r="C28" s="103"/>
      <c r="D28" s="99"/>
      <c r="E28" s="100"/>
      <c r="F28" s="102"/>
      <c r="G28" s="102"/>
      <c r="H28" s="102"/>
      <c r="I28" s="102"/>
      <c r="J28" s="100"/>
      <c r="K28" s="99"/>
      <c r="L28" s="99"/>
      <c r="M28" s="99"/>
      <c r="N28" s="100"/>
      <c r="O28" s="99"/>
      <c r="P28" s="99"/>
      <c r="Q28" s="99"/>
      <c r="R28" s="100"/>
      <c r="S28" s="99"/>
      <c r="T28" s="99"/>
      <c r="U28" s="99"/>
      <c r="V28" s="100"/>
      <c r="W28" s="106" t="str">
        <f t="shared" si="1"/>
        <v xml:space="preserve"> </v>
      </c>
      <c r="X28" s="107"/>
      <c r="Y28" s="104"/>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row>
    <row r="29" spans="2:86" x14ac:dyDescent="0.25">
      <c r="B29" s="101" t="s">
        <v>64</v>
      </c>
      <c r="C29" s="103"/>
      <c r="D29" s="99"/>
      <c r="E29" s="100"/>
      <c r="F29" s="102"/>
      <c r="G29" s="102"/>
      <c r="H29" s="102"/>
      <c r="I29" s="102"/>
      <c r="J29" s="100"/>
      <c r="K29" s="99"/>
      <c r="L29" s="99"/>
      <c r="M29" s="99"/>
      <c r="N29" s="100"/>
      <c r="O29" s="99"/>
      <c r="P29" s="99"/>
      <c r="Q29" s="99"/>
      <c r="R29" s="100"/>
      <c r="S29" s="99"/>
      <c r="T29" s="99"/>
      <c r="U29" s="99"/>
      <c r="V29" s="100"/>
      <c r="W29" s="106" t="str">
        <f t="shared" si="1"/>
        <v xml:space="preserve"> </v>
      </c>
      <c r="X29" s="107"/>
      <c r="Y29" s="104"/>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row>
    <row r="30" spans="2:86" x14ac:dyDescent="0.25">
      <c r="B30" s="101" t="s">
        <v>65</v>
      </c>
      <c r="C30" s="103"/>
      <c r="D30" s="99"/>
      <c r="E30" s="100"/>
      <c r="F30" s="102"/>
      <c r="G30" s="102"/>
      <c r="H30" s="102"/>
      <c r="I30" s="102"/>
      <c r="J30" s="100"/>
      <c r="K30" s="99"/>
      <c r="L30" s="99"/>
      <c r="M30" s="99"/>
      <c r="N30" s="100"/>
      <c r="O30" s="99"/>
      <c r="P30" s="99"/>
      <c r="Q30" s="99"/>
      <c r="R30" s="100"/>
      <c r="S30" s="99"/>
      <c r="T30" s="99"/>
      <c r="U30" s="99"/>
      <c r="V30" s="100"/>
      <c r="W30" s="106" t="str">
        <f t="shared" si="1"/>
        <v xml:space="preserve"> </v>
      </c>
      <c r="X30" s="107"/>
      <c r="Y30" s="104"/>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row>
    <row r="31" spans="2:86" x14ac:dyDescent="0.25">
      <c r="B31" s="101" t="s">
        <v>66</v>
      </c>
      <c r="C31" s="103"/>
      <c r="D31" s="99"/>
      <c r="E31" s="100"/>
      <c r="F31" s="102"/>
      <c r="G31" s="102"/>
      <c r="H31" s="102"/>
      <c r="I31" s="102"/>
      <c r="J31" s="100"/>
      <c r="K31" s="99"/>
      <c r="L31" s="99"/>
      <c r="M31" s="99"/>
      <c r="N31" s="100"/>
      <c r="O31" s="99"/>
      <c r="P31" s="99"/>
      <c r="Q31" s="99"/>
      <c r="R31" s="100"/>
      <c r="S31" s="99"/>
      <c r="T31" s="99"/>
      <c r="U31" s="99"/>
      <c r="V31" s="100"/>
      <c r="W31" s="106" t="str">
        <f t="shared" si="1"/>
        <v xml:space="preserve"> </v>
      </c>
      <c r="X31" s="107"/>
      <c r="Y31" s="104"/>
      <c r="Z31" s="104"/>
      <c r="AA31" s="104"/>
      <c r="AB31" s="104"/>
      <c r="AC31" s="104"/>
      <c r="AD31" s="104"/>
      <c r="AE31" s="104"/>
      <c r="AF31" s="104"/>
      <c r="AG31" s="104"/>
      <c r="AH31" s="104"/>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row>
    <row r="32" spans="2:86" x14ac:dyDescent="0.25">
      <c r="B32" s="101" t="s">
        <v>67</v>
      </c>
      <c r="C32" s="103"/>
      <c r="D32" s="99"/>
      <c r="E32" s="100"/>
      <c r="F32" s="102"/>
      <c r="G32" s="102"/>
      <c r="H32" s="102"/>
      <c r="I32" s="102"/>
      <c r="J32" s="100"/>
      <c r="K32" s="99"/>
      <c r="L32" s="99"/>
      <c r="M32" s="99"/>
      <c r="N32" s="100"/>
      <c r="O32" s="99"/>
      <c r="P32" s="99"/>
      <c r="Q32" s="99"/>
      <c r="R32" s="100"/>
      <c r="S32" s="99"/>
      <c r="T32" s="99"/>
      <c r="U32" s="99"/>
      <c r="V32" s="100"/>
      <c r="W32" s="106" t="str">
        <f t="shared" si="1"/>
        <v xml:space="preserve"> </v>
      </c>
      <c r="X32" s="107"/>
      <c r="Y32" s="104"/>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row>
    <row r="33" spans="2:86" x14ac:dyDescent="0.25">
      <c r="B33" s="101" t="s">
        <v>68</v>
      </c>
      <c r="C33" s="103"/>
      <c r="D33" s="99"/>
      <c r="E33" s="100"/>
      <c r="F33" s="102"/>
      <c r="G33" s="102"/>
      <c r="H33" s="102"/>
      <c r="I33" s="102"/>
      <c r="J33" s="100"/>
      <c r="K33" s="99"/>
      <c r="L33" s="99"/>
      <c r="M33" s="99"/>
      <c r="N33" s="100"/>
      <c r="O33" s="99"/>
      <c r="P33" s="99"/>
      <c r="Q33" s="99"/>
      <c r="R33" s="100"/>
      <c r="S33" s="99"/>
      <c r="T33" s="99"/>
      <c r="U33" s="99"/>
      <c r="V33" s="100"/>
      <c r="W33" s="106" t="str">
        <f t="shared" si="1"/>
        <v xml:space="preserve"> </v>
      </c>
      <c r="X33" s="107"/>
      <c r="Y33" s="104"/>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row>
    <row r="34" spans="2:86" x14ac:dyDescent="0.25">
      <c r="B34" s="101" t="s">
        <v>69</v>
      </c>
      <c r="C34" s="103"/>
      <c r="D34" s="99"/>
      <c r="E34" s="100"/>
      <c r="F34" s="102"/>
      <c r="G34" s="102"/>
      <c r="H34" s="102"/>
      <c r="I34" s="102"/>
      <c r="J34" s="100"/>
      <c r="K34" s="99"/>
      <c r="L34" s="99"/>
      <c r="M34" s="99"/>
      <c r="N34" s="100"/>
      <c r="O34" s="99"/>
      <c r="P34" s="99"/>
      <c r="Q34" s="99"/>
      <c r="R34" s="100"/>
      <c r="S34" s="99"/>
      <c r="T34" s="99"/>
      <c r="U34" s="99"/>
      <c r="V34" s="100"/>
      <c r="W34" s="106" t="str">
        <f t="shared" si="1"/>
        <v xml:space="preserve"> </v>
      </c>
      <c r="X34" s="107"/>
      <c r="Y34" s="104"/>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row>
    <row r="35" spans="2:86" x14ac:dyDescent="0.25">
      <c r="B35" s="101" t="s">
        <v>70</v>
      </c>
      <c r="C35" s="103"/>
      <c r="D35" s="99"/>
      <c r="E35" s="100"/>
      <c r="F35" s="102"/>
      <c r="G35" s="102"/>
      <c r="H35" s="102"/>
      <c r="I35" s="102"/>
      <c r="J35" s="100"/>
      <c r="K35" s="99"/>
      <c r="L35" s="99"/>
      <c r="M35" s="99"/>
      <c r="N35" s="100"/>
      <c r="O35" s="99"/>
      <c r="P35" s="99"/>
      <c r="Q35" s="99"/>
      <c r="R35" s="100"/>
      <c r="S35" s="99"/>
      <c r="T35" s="99"/>
      <c r="U35" s="99"/>
      <c r="V35" s="100"/>
      <c r="W35" s="106" t="str">
        <f t="shared" si="1"/>
        <v xml:space="preserve"> </v>
      </c>
      <c r="X35" s="107"/>
      <c r="Y35" s="104"/>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row>
    <row r="36" spans="2:86" x14ac:dyDescent="0.25">
      <c r="B36" s="101" t="s">
        <v>71</v>
      </c>
      <c r="C36" s="103"/>
      <c r="D36" s="99"/>
      <c r="E36" s="100"/>
      <c r="F36" s="102"/>
      <c r="G36" s="102"/>
      <c r="H36" s="102"/>
      <c r="I36" s="102"/>
      <c r="J36" s="100"/>
      <c r="K36" s="99"/>
      <c r="L36" s="99"/>
      <c r="M36" s="99"/>
      <c r="N36" s="100"/>
      <c r="O36" s="99"/>
      <c r="P36" s="99"/>
      <c r="Q36" s="99"/>
      <c r="R36" s="100"/>
      <c r="S36" s="99"/>
      <c r="T36" s="99"/>
      <c r="U36" s="99"/>
      <c r="V36" s="100"/>
      <c r="W36" s="106" t="str">
        <f t="shared" si="1"/>
        <v xml:space="preserve"> </v>
      </c>
      <c r="X36" s="107"/>
      <c r="Y36" s="104"/>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row>
    <row r="37" spans="2:86" x14ac:dyDescent="0.25">
      <c r="B37" s="101" t="s">
        <v>72</v>
      </c>
      <c r="C37" s="103"/>
      <c r="D37" s="99"/>
      <c r="E37" s="100"/>
      <c r="F37" s="102"/>
      <c r="G37" s="102"/>
      <c r="H37" s="102"/>
      <c r="I37" s="102"/>
      <c r="J37" s="100"/>
      <c r="K37" s="99"/>
      <c r="L37" s="99"/>
      <c r="M37" s="99"/>
      <c r="N37" s="100"/>
      <c r="O37" s="99"/>
      <c r="P37" s="99"/>
      <c r="Q37" s="99"/>
      <c r="R37" s="100"/>
      <c r="S37" s="99"/>
      <c r="T37" s="99"/>
      <c r="U37" s="99"/>
      <c r="V37" s="100"/>
      <c r="W37" s="106" t="str">
        <f t="shared" si="1"/>
        <v xml:space="preserve"> </v>
      </c>
      <c r="X37" s="107"/>
      <c r="Y37" s="104"/>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row>
    <row r="38" spans="2:86" x14ac:dyDescent="0.25">
      <c r="B38" s="101" t="s">
        <v>73</v>
      </c>
      <c r="C38" s="103"/>
      <c r="D38" s="99"/>
      <c r="E38" s="100"/>
      <c r="F38" s="102"/>
      <c r="G38" s="102"/>
      <c r="H38" s="102"/>
      <c r="I38" s="102"/>
      <c r="J38" s="100"/>
      <c r="K38" s="99"/>
      <c r="L38" s="99"/>
      <c r="M38" s="99"/>
      <c r="N38" s="100"/>
      <c r="O38" s="99"/>
      <c r="P38" s="99"/>
      <c r="Q38" s="99"/>
      <c r="R38" s="100"/>
      <c r="S38" s="99"/>
      <c r="T38" s="99"/>
      <c r="U38" s="99"/>
      <c r="V38" s="100"/>
      <c r="W38" s="106" t="str">
        <f t="shared" si="1"/>
        <v xml:space="preserve"> </v>
      </c>
      <c r="X38" s="107"/>
      <c r="Y38" s="104"/>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row>
    <row r="39" spans="2:86" x14ac:dyDescent="0.25">
      <c r="B39" s="101" t="s">
        <v>74</v>
      </c>
      <c r="C39" s="103"/>
      <c r="D39" s="99"/>
      <c r="E39" s="100"/>
      <c r="F39" s="102"/>
      <c r="G39" s="102"/>
      <c r="H39" s="102"/>
      <c r="I39" s="102"/>
      <c r="J39" s="100"/>
      <c r="K39" s="99"/>
      <c r="L39" s="99"/>
      <c r="M39" s="99"/>
      <c r="N39" s="100"/>
      <c r="O39" s="99"/>
      <c r="P39" s="99"/>
      <c r="Q39" s="99"/>
      <c r="R39" s="100"/>
      <c r="S39" s="99"/>
      <c r="T39" s="99"/>
      <c r="U39" s="99"/>
      <c r="V39" s="100"/>
      <c r="W39" s="106" t="str">
        <f t="shared" si="1"/>
        <v xml:space="preserve"> </v>
      </c>
      <c r="X39" s="107"/>
      <c r="Y39" s="104"/>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row>
    <row r="40" spans="2:86" x14ac:dyDescent="0.25">
      <c r="B40" s="101" t="s">
        <v>75</v>
      </c>
      <c r="C40" s="103"/>
      <c r="D40" s="99"/>
      <c r="E40" s="100"/>
      <c r="F40" s="102"/>
      <c r="G40" s="102"/>
      <c r="H40" s="102"/>
      <c r="I40" s="102"/>
      <c r="J40" s="100"/>
      <c r="K40" s="99"/>
      <c r="L40" s="99"/>
      <c r="M40" s="99"/>
      <c r="N40" s="100"/>
      <c r="O40" s="99"/>
      <c r="P40" s="99"/>
      <c r="Q40" s="99"/>
      <c r="R40" s="100"/>
      <c r="S40" s="99"/>
      <c r="T40" s="99"/>
      <c r="U40" s="99"/>
      <c r="V40" s="100"/>
      <c r="W40" s="106" t="str">
        <f t="shared" si="1"/>
        <v xml:space="preserve"> </v>
      </c>
      <c r="X40" s="107"/>
      <c r="Y40" s="104"/>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row>
    <row r="41" spans="2:86" x14ac:dyDescent="0.25">
      <c r="B41" s="101" t="s">
        <v>76</v>
      </c>
      <c r="C41" s="103"/>
      <c r="D41" s="99"/>
      <c r="E41" s="100"/>
      <c r="F41" s="102"/>
      <c r="G41" s="102"/>
      <c r="H41" s="102"/>
      <c r="I41" s="102"/>
      <c r="J41" s="100"/>
      <c r="K41" s="99"/>
      <c r="L41" s="99"/>
      <c r="M41" s="99"/>
      <c r="N41" s="100"/>
      <c r="O41" s="99"/>
      <c r="P41" s="99"/>
      <c r="Q41" s="99"/>
      <c r="R41" s="100"/>
      <c r="S41" s="99"/>
      <c r="T41" s="99"/>
      <c r="U41" s="99"/>
      <c r="V41" s="100"/>
      <c r="W41" s="106" t="str">
        <f t="shared" si="1"/>
        <v xml:space="preserve"> </v>
      </c>
      <c r="X41" s="107"/>
      <c r="Y41" s="104"/>
      <c r="Z41" s="104"/>
      <c r="AA41" s="104"/>
      <c r="AB41" s="104"/>
      <c r="AC41" s="104"/>
      <c r="AD41" s="104"/>
      <c r="AE41" s="104"/>
      <c r="AF41" s="104"/>
      <c r="AG41" s="104"/>
      <c r="AH41" s="104"/>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row>
    <row r="42" spans="2:86" x14ac:dyDescent="0.25">
      <c r="B42" s="101" t="s">
        <v>77</v>
      </c>
      <c r="C42" s="103"/>
      <c r="D42" s="99"/>
      <c r="E42" s="100"/>
      <c r="F42" s="102"/>
      <c r="G42" s="102"/>
      <c r="H42" s="102"/>
      <c r="I42" s="102"/>
      <c r="J42" s="100"/>
      <c r="K42" s="99"/>
      <c r="L42" s="99"/>
      <c r="M42" s="99"/>
      <c r="N42" s="100"/>
      <c r="O42" s="99"/>
      <c r="P42" s="99"/>
      <c r="Q42" s="99"/>
      <c r="R42" s="100"/>
      <c r="S42" s="99"/>
      <c r="T42" s="99"/>
      <c r="U42" s="99"/>
      <c r="V42" s="100"/>
      <c r="W42" s="106" t="str">
        <f t="shared" si="1"/>
        <v xml:space="preserve"> </v>
      </c>
      <c r="X42" s="107"/>
      <c r="Y42" s="104"/>
      <c r="Z42" s="104"/>
      <c r="AA42" s="104"/>
      <c r="AB42" s="104"/>
      <c r="AC42" s="104"/>
      <c r="AD42" s="104"/>
      <c r="AE42" s="104"/>
      <c r="AF42" s="104"/>
      <c r="AG42" s="104"/>
      <c r="AH42" s="104"/>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row>
    <row r="43" spans="2:86" x14ac:dyDescent="0.25">
      <c r="B43" s="101" t="s">
        <v>78</v>
      </c>
      <c r="C43" s="103"/>
      <c r="D43" s="99"/>
      <c r="E43" s="100"/>
      <c r="F43" s="102"/>
      <c r="G43" s="102"/>
      <c r="H43" s="102"/>
      <c r="I43" s="102"/>
      <c r="J43" s="100"/>
      <c r="K43" s="99"/>
      <c r="L43" s="99"/>
      <c r="M43" s="99"/>
      <c r="N43" s="100"/>
      <c r="O43" s="99"/>
      <c r="P43" s="99"/>
      <c r="Q43" s="99"/>
      <c r="R43" s="100"/>
      <c r="S43" s="99"/>
      <c r="T43" s="99"/>
      <c r="U43" s="99"/>
      <c r="V43" s="100"/>
      <c r="W43" s="106" t="str">
        <f t="shared" si="1"/>
        <v xml:space="preserve"> </v>
      </c>
      <c r="X43" s="107"/>
      <c r="Y43" s="104"/>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row>
    <row r="44" spans="2:86" x14ac:dyDescent="0.25">
      <c r="B44" s="101" t="s">
        <v>79</v>
      </c>
      <c r="C44" s="103"/>
      <c r="D44" s="99"/>
      <c r="E44" s="100"/>
      <c r="F44" s="102"/>
      <c r="G44" s="102"/>
      <c r="H44" s="102"/>
      <c r="I44" s="102"/>
      <c r="J44" s="100"/>
      <c r="K44" s="99"/>
      <c r="L44" s="99"/>
      <c r="M44" s="99"/>
      <c r="N44" s="100"/>
      <c r="O44" s="99"/>
      <c r="P44" s="99"/>
      <c r="Q44" s="99"/>
      <c r="R44" s="100"/>
      <c r="S44" s="99"/>
      <c r="T44" s="99"/>
      <c r="U44" s="99"/>
      <c r="V44" s="105"/>
      <c r="W44" s="106" t="str">
        <f t="shared" si="1"/>
        <v xml:space="preserve"> </v>
      </c>
      <c r="X44" s="108"/>
      <c r="Y44" s="104"/>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row>
    <row r="45" spans="2:86" x14ac:dyDescent="0.25">
      <c r="B45" s="101" t="s">
        <v>80</v>
      </c>
      <c r="C45" s="103"/>
      <c r="D45" s="99"/>
      <c r="E45" s="100"/>
      <c r="F45" s="102"/>
      <c r="G45" s="102"/>
      <c r="H45" s="102"/>
      <c r="I45" s="102"/>
      <c r="J45" s="100"/>
      <c r="K45" s="99"/>
      <c r="L45" s="99"/>
      <c r="M45" s="99"/>
      <c r="N45" s="100"/>
      <c r="O45" s="99"/>
      <c r="P45" s="99"/>
      <c r="Q45" s="99"/>
      <c r="R45" s="100"/>
      <c r="S45" s="99"/>
      <c r="T45" s="99"/>
      <c r="U45" s="99"/>
      <c r="V45" s="100"/>
      <c r="W45" s="106" t="str">
        <f t="shared" si="1"/>
        <v xml:space="preserve"> </v>
      </c>
      <c r="X45" s="107"/>
      <c r="Y45" s="104"/>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row>
    <row r="46" spans="2:86" x14ac:dyDescent="0.25">
      <c r="B46" s="101" t="s">
        <v>81</v>
      </c>
      <c r="C46" s="103"/>
      <c r="D46" s="99"/>
      <c r="E46" s="100"/>
      <c r="F46" s="102"/>
      <c r="G46" s="102"/>
      <c r="H46" s="102"/>
      <c r="I46" s="102"/>
      <c r="J46" s="100"/>
      <c r="K46" s="99"/>
      <c r="L46" s="99"/>
      <c r="M46" s="99"/>
      <c r="N46" s="100"/>
      <c r="O46" s="99"/>
      <c r="P46" s="99"/>
      <c r="Q46" s="99"/>
      <c r="R46" s="100"/>
      <c r="S46" s="99"/>
      <c r="T46" s="99"/>
      <c r="U46" s="99"/>
      <c r="V46" s="100"/>
      <c r="W46" s="106" t="str">
        <f t="shared" si="1"/>
        <v xml:space="preserve"> </v>
      </c>
      <c r="X46" s="107"/>
      <c r="Y46" s="104"/>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row>
    <row r="47" spans="2:86" x14ac:dyDescent="0.25">
      <c r="B47" s="101" t="s">
        <v>82</v>
      </c>
      <c r="C47" s="103"/>
      <c r="D47" s="99"/>
      <c r="E47" s="100"/>
      <c r="F47" s="102"/>
      <c r="G47" s="102"/>
      <c r="H47" s="102"/>
      <c r="I47" s="102"/>
      <c r="J47" s="100"/>
      <c r="K47" s="99"/>
      <c r="L47" s="99"/>
      <c r="M47" s="99"/>
      <c r="N47" s="100"/>
      <c r="O47" s="99"/>
      <c r="P47" s="99"/>
      <c r="Q47" s="99"/>
      <c r="R47" s="100"/>
      <c r="S47" s="99"/>
      <c r="T47" s="99"/>
      <c r="U47" s="99"/>
      <c r="V47" s="100"/>
      <c r="W47" s="106" t="str">
        <f t="shared" si="1"/>
        <v xml:space="preserve"> </v>
      </c>
      <c r="X47" s="107"/>
      <c r="Y47" s="104"/>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row>
    <row r="48" spans="2:86" x14ac:dyDescent="0.25">
      <c r="B48" s="101" t="s">
        <v>83</v>
      </c>
      <c r="C48" s="103"/>
      <c r="D48" s="99"/>
      <c r="E48" s="100"/>
      <c r="F48" s="102"/>
      <c r="G48" s="102"/>
      <c r="H48" s="102"/>
      <c r="I48" s="102"/>
      <c r="J48" s="100"/>
      <c r="K48" s="99"/>
      <c r="L48" s="99"/>
      <c r="M48" s="99"/>
      <c r="N48" s="100"/>
      <c r="O48" s="99"/>
      <c r="P48" s="99"/>
      <c r="Q48" s="99"/>
      <c r="R48" s="100"/>
      <c r="S48" s="99"/>
      <c r="T48" s="99"/>
      <c r="U48" s="99"/>
      <c r="V48" s="100"/>
      <c r="W48" s="106" t="str">
        <f t="shared" si="1"/>
        <v xml:space="preserve"> </v>
      </c>
      <c r="X48" s="107"/>
      <c r="Y48" s="104"/>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row>
    <row r="49" spans="2:86" x14ac:dyDescent="0.25">
      <c r="B49" s="101" t="s">
        <v>84</v>
      </c>
      <c r="C49" s="103"/>
      <c r="D49" s="99"/>
      <c r="E49" s="100"/>
      <c r="F49" s="102"/>
      <c r="G49" s="102"/>
      <c r="H49" s="102"/>
      <c r="I49" s="102"/>
      <c r="J49" s="100"/>
      <c r="K49" s="99"/>
      <c r="L49" s="99"/>
      <c r="M49" s="99"/>
      <c r="N49" s="100"/>
      <c r="O49" s="99"/>
      <c r="P49" s="99"/>
      <c r="Q49" s="99"/>
      <c r="R49" s="100"/>
      <c r="S49" s="99"/>
      <c r="T49" s="99"/>
      <c r="U49" s="99"/>
      <c r="V49" s="100"/>
      <c r="W49" s="106" t="str">
        <f t="shared" si="1"/>
        <v xml:space="preserve"> </v>
      </c>
      <c r="X49" s="107"/>
      <c r="Y49" s="104"/>
      <c r="Z49" s="104"/>
      <c r="AA49" s="104"/>
      <c r="AB49" s="104"/>
      <c r="AC49" s="104"/>
      <c r="AD49" s="104"/>
      <c r="AE49" s="104"/>
      <c r="AF49" s="104"/>
      <c r="AG49" s="104"/>
      <c r="AH49" s="104"/>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row>
    <row r="50" spans="2:86" x14ac:dyDescent="0.25">
      <c r="B50" s="101" t="s">
        <v>85</v>
      </c>
      <c r="C50" s="103"/>
      <c r="D50" s="99"/>
      <c r="E50" s="100"/>
      <c r="F50" s="102"/>
      <c r="G50" s="102"/>
      <c r="H50" s="102"/>
      <c r="I50" s="102"/>
      <c r="J50" s="100"/>
      <c r="K50" s="99"/>
      <c r="L50" s="99"/>
      <c r="M50" s="99"/>
      <c r="N50" s="100"/>
      <c r="O50" s="99"/>
      <c r="P50" s="99"/>
      <c r="Q50" s="99"/>
      <c r="R50" s="100"/>
      <c r="S50" s="99"/>
      <c r="T50" s="99"/>
      <c r="U50" s="99"/>
      <c r="V50" s="100"/>
      <c r="W50" s="106" t="str">
        <f t="shared" si="1"/>
        <v xml:space="preserve"> </v>
      </c>
      <c r="X50" s="107"/>
      <c r="Y50" s="104"/>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row>
    <row r="51" spans="2:86" x14ac:dyDescent="0.25">
      <c r="B51" s="101" t="s">
        <v>86</v>
      </c>
      <c r="C51" s="103"/>
      <c r="D51" s="99"/>
      <c r="E51" s="100"/>
      <c r="F51" s="102"/>
      <c r="G51" s="102"/>
      <c r="H51" s="102"/>
      <c r="I51" s="102"/>
      <c r="J51" s="100"/>
      <c r="K51" s="99"/>
      <c r="L51" s="99"/>
      <c r="M51" s="99"/>
      <c r="N51" s="100"/>
      <c r="O51" s="99"/>
      <c r="P51" s="99"/>
      <c r="Q51" s="99"/>
      <c r="R51" s="100"/>
      <c r="S51" s="99"/>
      <c r="T51" s="99"/>
      <c r="U51" s="99"/>
      <c r="V51" s="100"/>
      <c r="W51" s="106" t="str">
        <f t="shared" si="1"/>
        <v xml:space="preserve"> </v>
      </c>
      <c r="X51" s="107"/>
      <c r="Y51" s="104"/>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row>
    <row r="52" spans="2:86" x14ac:dyDescent="0.25">
      <c r="B52" s="101" t="s">
        <v>87</v>
      </c>
      <c r="C52" s="103"/>
      <c r="D52" s="99"/>
      <c r="E52" s="100"/>
      <c r="F52" s="102"/>
      <c r="G52" s="102"/>
      <c r="H52" s="102"/>
      <c r="I52" s="102"/>
      <c r="J52" s="100"/>
      <c r="K52" s="99"/>
      <c r="L52" s="99"/>
      <c r="M52" s="99"/>
      <c r="N52" s="100"/>
      <c r="O52" s="99"/>
      <c r="P52" s="99"/>
      <c r="Q52" s="99"/>
      <c r="R52" s="100"/>
      <c r="S52" s="99"/>
      <c r="T52" s="99"/>
      <c r="U52" s="99"/>
      <c r="V52" s="100"/>
      <c r="W52" s="106" t="str">
        <f t="shared" si="1"/>
        <v xml:space="preserve"> </v>
      </c>
      <c r="X52" s="107"/>
      <c r="Y52" s="104"/>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row>
    <row r="53" spans="2:86" x14ac:dyDescent="0.25">
      <c r="B53" s="101" t="s">
        <v>88</v>
      </c>
      <c r="C53" s="103"/>
      <c r="D53" s="99"/>
      <c r="E53" s="100"/>
      <c r="F53" s="102"/>
      <c r="G53" s="102"/>
      <c r="H53" s="102"/>
      <c r="I53" s="102"/>
      <c r="J53" s="100"/>
      <c r="K53" s="99"/>
      <c r="L53" s="99"/>
      <c r="M53" s="99"/>
      <c r="N53" s="100"/>
      <c r="O53" s="99"/>
      <c r="P53" s="99"/>
      <c r="Q53" s="99"/>
      <c r="R53" s="100"/>
      <c r="S53" s="99"/>
      <c r="T53" s="99"/>
      <c r="U53" s="99"/>
      <c r="V53" s="100"/>
      <c r="W53" s="106" t="str">
        <f t="shared" si="1"/>
        <v xml:space="preserve"> </v>
      </c>
      <c r="X53" s="107"/>
      <c r="Y53" s="104"/>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row>
    <row r="54" spans="2:86" x14ac:dyDescent="0.25">
      <c r="B54" s="101" t="s">
        <v>89</v>
      </c>
      <c r="C54" s="103"/>
      <c r="D54" s="99"/>
      <c r="E54" s="100"/>
      <c r="F54" s="102"/>
      <c r="G54" s="102"/>
      <c r="H54" s="102"/>
      <c r="I54" s="102"/>
      <c r="J54" s="100"/>
      <c r="K54" s="99"/>
      <c r="L54" s="99"/>
      <c r="M54" s="99"/>
      <c r="N54" s="100"/>
      <c r="O54" s="99"/>
      <c r="P54" s="99"/>
      <c r="Q54" s="99"/>
      <c r="R54" s="100"/>
      <c r="S54" s="99"/>
      <c r="T54" s="99"/>
      <c r="U54" s="99"/>
      <c r="V54" s="100"/>
      <c r="W54" s="106" t="str">
        <f t="shared" si="1"/>
        <v xml:space="preserve"> </v>
      </c>
      <c r="X54" s="107"/>
      <c r="Y54" s="104"/>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row>
    <row r="55" spans="2:86" x14ac:dyDescent="0.25">
      <c r="B55" s="101" t="s">
        <v>90</v>
      </c>
      <c r="C55" s="103"/>
      <c r="D55" s="99"/>
      <c r="E55" s="100"/>
      <c r="F55" s="102"/>
      <c r="G55" s="102"/>
      <c r="H55" s="102"/>
      <c r="I55" s="102"/>
      <c r="J55" s="100"/>
      <c r="K55" s="99"/>
      <c r="L55" s="99"/>
      <c r="M55" s="99"/>
      <c r="N55" s="100"/>
      <c r="O55" s="99"/>
      <c r="P55" s="99"/>
      <c r="Q55" s="99"/>
      <c r="R55" s="100"/>
      <c r="S55" s="99"/>
      <c r="T55" s="99"/>
      <c r="U55" s="99"/>
      <c r="V55" s="100"/>
      <c r="W55" s="106" t="str">
        <f t="shared" si="1"/>
        <v xml:space="preserve"> </v>
      </c>
      <c r="X55" s="107"/>
      <c r="Y55" s="104"/>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row>
    <row r="56" spans="2:86" x14ac:dyDescent="0.25">
      <c r="B56" s="101" t="s">
        <v>91</v>
      </c>
      <c r="C56" s="103"/>
      <c r="D56" s="99"/>
      <c r="E56" s="100"/>
      <c r="F56" s="102"/>
      <c r="G56" s="102"/>
      <c r="H56" s="102"/>
      <c r="I56" s="102"/>
      <c r="J56" s="100"/>
      <c r="K56" s="99"/>
      <c r="L56" s="99"/>
      <c r="M56" s="99"/>
      <c r="N56" s="100"/>
      <c r="O56" s="99"/>
      <c r="P56" s="99"/>
      <c r="Q56" s="99"/>
      <c r="R56" s="100"/>
      <c r="S56" s="99"/>
      <c r="T56" s="99"/>
      <c r="U56" s="99"/>
      <c r="V56" s="100"/>
      <c r="W56" s="106" t="str">
        <f t="shared" si="1"/>
        <v xml:space="preserve"> </v>
      </c>
      <c r="X56" s="107"/>
      <c r="Y56" s="104"/>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row>
    <row r="57" spans="2:86" x14ac:dyDescent="0.25">
      <c r="B57" s="101" t="s">
        <v>92</v>
      </c>
      <c r="C57" s="103"/>
      <c r="D57" s="99"/>
      <c r="E57" s="100"/>
      <c r="F57" s="102"/>
      <c r="G57" s="102"/>
      <c r="H57" s="102"/>
      <c r="I57" s="102"/>
      <c r="J57" s="100"/>
      <c r="K57" s="99"/>
      <c r="L57" s="99"/>
      <c r="M57" s="99"/>
      <c r="N57" s="100"/>
      <c r="O57" s="99"/>
      <c r="P57" s="99"/>
      <c r="Q57" s="99"/>
      <c r="R57" s="100"/>
      <c r="S57" s="99"/>
      <c r="T57" s="99"/>
      <c r="U57" s="99"/>
      <c r="V57" s="100"/>
      <c r="W57" s="106" t="str">
        <f t="shared" si="1"/>
        <v xml:space="preserve"> </v>
      </c>
      <c r="X57" s="107"/>
      <c r="Y57" s="104"/>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row>
    <row r="58" spans="2:86" x14ac:dyDescent="0.25">
      <c r="B58" s="101" t="s">
        <v>93</v>
      </c>
      <c r="C58" s="103"/>
      <c r="D58" s="99"/>
      <c r="E58" s="100"/>
      <c r="F58" s="102"/>
      <c r="G58" s="102"/>
      <c r="H58" s="102"/>
      <c r="I58" s="102"/>
      <c r="J58" s="100"/>
      <c r="K58" s="99"/>
      <c r="L58" s="99"/>
      <c r="M58" s="99"/>
      <c r="N58" s="100"/>
      <c r="O58" s="99"/>
      <c r="P58" s="99"/>
      <c r="Q58" s="99"/>
      <c r="R58" s="100"/>
      <c r="S58" s="99"/>
      <c r="T58" s="99"/>
      <c r="U58" s="99"/>
      <c r="V58" s="100"/>
      <c r="W58" s="106" t="str">
        <f t="shared" si="1"/>
        <v xml:space="preserve"> </v>
      </c>
      <c r="X58" s="107"/>
      <c r="Y58" s="104"/>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row>
    <row r="59" spans="2:86" x14ac:dyDescent="0.25">
      <c r="B59" s="101" t="s">
        <v>94</v>
      </c>
      <c r="C59" s="103"/>
      <c r="D59" s="99"/>
      <c r="E59" s="100"/>
      <c r="F59" s="102"/>
      <c r="G59" s="102"/>
      <c r="H59" s="102"/>
      <c r="I59" s="102"/>
      <c r="J59" s="100"/>
      <c r="K59" s="99"/>
      <c r="L59" s="99"/>
      <c r="M59" s="99"/>
      <c r="N59" s="100"/>
      <c r="O59" s="99"/>
      <c r="P59" s="99"/>
      <c r="Q59" s="99"/>
      <c r="R59" s="100"/>
      <c r="S59" s="99"/>
      <c r="T59" s="99"/>
      <c r="U59" s="99"/>
      <c r="V59" s="100"/>
      <c r="W59" s="106" t="str">
        <f t="shared" si="1"/>
        <v xml:space="preserve"> </v>
      </c>
      <c r="X59" s="107"/>
      <c r="Y59" s="104"/>
      <c r="Z59" s="104"/>
      <c r="AA59" s="104"/>
      <c r="AB59" s="104"/>
      <c r="AC59" s="104"/>
      <c r="AD59" s="104"/>
      <c r="AE59" s="104"/>
      <c r="AF59" s="104"/>
      <c r="AG59" s="104"/>
      <c r="AH59" s="104"/>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row>
    <row r="60" spans="2:86" x14ac:dyDescent="0.25">
      <c r="B60" s="101" t="s">
        <v>95</v>
      </c>
      <c r="C60" s="103"/>
      <c r="D60" s="99"/>
      <c r="E60" s="100"/>
      <c r="F60" s="102"/>
      <c r="G60" s="102"/>
      <c r="H60" s="102"/>
      <c r="I60" s="102"/>
      <c r="J60" s="100"/>
      <c r="K60" s="99"/>
      <c r="L60" s="99"/>
      <c r="M60" s="99"/>
      <c r="N60" s="100"/>
      <c r="O60" s="99"/>
      <c r="P60" s="99"/>
      <c r="Q60" s="99"/>
      <c r="R60" s="100"/>
      <c r="S60" s="99"/>
      <c r="T60" s="99"/>
      <c r="U60" s="99"/>
      <c r="V60" s="100"/>
      <c r="W60" s="106" t="str">
        <f t="shared" si="1"/>
        <v xml:space="preserve"> </v>
      </c>
      <c r="X60" s="107"/>
      <c r="Y60" s="104"/>
      <c r="Z60" s="104"/>
      <c r="AA60" s="104"/>
      <c r="AB60" s="104"/>
      <c r="AC60" s="104"/>
      <c r="AD60" s="104"/>
      <c r="AE60" s="104"/>
      <c r="AF60" s="104"/>
      <c r="AG60" s="104"/>
      <c r="AH60" s="104"/>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row>
    <row r="61" spans="2:86" x14ac:dyDescent="0.25">
      <c r="B61" s="101" t="s">
        <v>96</v>
      </c>
      <c r="C61" s="103"/>
      <c r="D61" s="99"/>
      <c r="E61" s="100"/>
      <c r="F61" s="102"/>
      <c r="G61" s="102"/>
      <c r="H61" s="102"/>
      <c r="I61" s="102"/>
      <c r="J61" s="100"/>
      <c r="K61" s="99"/>
      <c r="L61" s="99"/>
      <c r="M61" s="99"/>
      <c r="N61" s="100"/>
      <c r="O61" s="99"/>
      <c r="P61" s="99"/>
      <c r="Q61" s="99"/>
      <c r="R61" s="100"/>
      <c r="S61" s="99"/>
      <c r="T61" s="99"/>
      <c r="U61" s="99"/>
      <c r="V61" s="100"/>
      <c r="W61" s="106" t="str">
        <f t="shared" si="1"/>
        <v xml:space="preserve"> </v>
      </c>
      <c r="X61" s="107"/>
      <c r="Y61" s="104"/>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row>
    <row r="62" spans="2:86" x14ac:dyDescent="0.25">
      <c r="B62" s="101" t="s">
        <v>97</v>
      </c>
      <c r="C62" s="103"/>
      <c r="D62" s="99"/>
      <c r="E62" s="100"/>
      <c r="F62" s="102"/>
      <c r="G62" s="102"/>
      <c r="H62" s="102"/>
      <c r="I62" s="102"/>
      <c r="J62" s="100"/>
      <c r="K62" s="99"/>
      <c r="L62" s="99"/>
      <c r="M62" s="99"/>
      <c r="N62" s="100"/>
      <c r="O62" s="99"/>
      <c r="P62" s="99"/>
      <c r="Q62" s="99"/>
      <c r="R62" s="100"/>
      <c r="S62" s="99"/>
      <c r="T62" s="99"/>
      <c r="U62" s="99"/>
      <c r="V62" s="105"/>
      <c r="W62" s="106" t="str">
        <f t="shared" si="1"/>
        <v xml:space="preserve"> </v>
      </c>
      <c r="X62" s="108"/>
      <c r="Y62" s="104"/>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row>
    <row r="63" spans="2:86" x14ac:dyDescent="0.25">
      <c r="B63" s="101" t="s">
        <v>98</v>
      </c>
      <c r="C63" s="103"/>
      <c r="D63" s="99"/>
      <c r="E63" s="100"/>
      <c r="F63" s="102"/>
      <c r="G63" s="102"/>
      <c r="H63" s="102"/>
      <c r="I63" s="102"/>
      <c r="J63" s="100"/>
      <c r="K63" s="99"/>
      <c r="L63" s="99"/>
      <c r="M63" s="99"/>
      <c r="N63" s="100"/>
      <c r="O63" s="99"/>
      <c r="P63" s="99"/>
      <c r="Q63" s="99"/>
      <c r="R63" s="100"/>
      <c r="S63" s="99"/>
      <c r="T63" s="99"/>
      <c r="U63" s="99"/>
      <c r="V63" s="100"/>
      <c r="W63" s="106" t="str">
        <f t="shared" si="1"/>
        <v xml:space="preserve"> </v>
      </c>
      <c r="X63" s="107"/>
      <c r="Y63" s="104"/>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row>
    <row r="64" spans="2:86" x14ac:dyDescent="0.25">
      <c r="B64" s="101" t="s">
        <v>99</v>
      </c>
      <c r="C64" s="103"/>
      <c r="D64" s="99"/>
      <c r="E64" s="100"/>
      <c r="F64" s="102"/>
      <c r="G64" s="102"/>
      <c r="H64" s="102"/>
      <c r="I64" s="102"/>
      <c r="J64" s="100"/>
      <c r="K64" s="99"/>
      <c r="L64" s="99"/>
      <c r="M64" s="99"/>
      <c r="N64" s="100"/>
      <c r="O64" s="99"/>
      <c r="P64" s="99"/>
      <c r="Q64" s="99"/>
      <c r="R64" s="100"/>
      <c r="S64" s="99"/>
      <c r="T64" s="99"/>
      <c r="U64" s="99"/>
      <c r="V64" s="100"/>
      <c r="W64" s="106" t="str">
        <f t="shared" si="1"/>
        <v xml:space="preserve"> </v>
      </c>
      <c r="X64" s="107"/>
      <c r="Y64" s="104"/>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row>
    <row r="65" spans="2:86" x14ac:dyDescent="0.25">
      <c r="B65" s="101" t="s">
        <v>100</v>
      </c>
      <c r="C65" s="103"/>
      <c r="D65" s="99"/>
      <c r="E65" s="100"/>
      <c r="F65" s="102"/>
      <c r="G65" s="102"/>
      <c r="H65" s="102"/>
      <c r="I65" s="102"/>
      <c r="J65" s="100"/>
      <c r="K65" s="99"/>
      <c r="L65" s="99"/>
      <c r="M65" s="99"/>
      <c r="N65" s="100"/>
      <c r="O65" s="99"/>
      <c r="P65" s="99"/>
      <c r="Q65" s="99"/>
      <c r="R65" s="100"/>
      <c r="S65" s="99"/>
      <c r="T65" s="99"/>
      <c r="U65" s="99"/>
      <c r="V65" s="100"/>
      <c r="W65" s="106" t="str">
        <f t="shared" si="1"/>
        <v xml:space="preserve"> </v>
      </c>
      <c r="X65" s="107"/>
      <c r="Y65" s="104"/>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row>
    <row r="66" spans="2:86" x14ac:dyDescent="0.25">
      <c r="B66" s="101" t="s">
        <v>101</v>
      </c>
      <c r="C66" s="103"/>
      <c r="D66" s="99"/>
      <c r="E66" s="100"/>
      <c r="F66" s="102"/>
      <c r="G66" s="102"/>
      <c r="H66" s="102"/>
      <c r="I66" s="102"/>
      <c r="J66" s="100"/>
      <c r="K66" s="99"/>
      <c r="L66" s="99"/>
      <c r="M66" s="99"/>
      <c r="N66" s="100"/>
      <c r="O66" s="99"/>
      <c r="P66" s="99"/>
      <c r="Q66" s="99"/>
      <c r="R66" s="100"/>
      <c r="S66" s="99"/>
      <c r="T66" s="99"/>
      <c r="U66" s="99"/>
      <c r="V66" s="100"/>
      <c r="W66" s="106" t="str">
        <f t="shared" si="1"/>
        <v xml:space="preserve"> </v>
      </c>
      <c r="X66" s="107"/>
      <c r="Y66" s="104"/>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row>
    <row r="67" spans="2:86" x14ac:dyDescent="0.25">
      <c r="B67" s="101" t="s">
        <v>102</v>
      </c>
      <c r="C67" s="103"/>
      <c r="D67" s="99"/>
      <c r="E67" s="100"/>
      <c r="F67" s="102"/>
      <c r="G67" s="102"/>
      <c r="H67" s="102"/>
      <c r="I67" s="102"/>
      <c r="J67" s="100"/>
      <c r="K67" s="99"/>
      <c r="L67" s="99"/>
      <c r="M67" s="99"/>
      <c r="N67" s="100"/>
      <c r="O67" s="99"/>
      <c r="P67" s="99"/>
      <c r="Q67" s="99"/>
      <c r="R67" s="100"/>
      <c r="S67" s="99"/>
      <c r="T67" s="99"/>
      <c r="U67" s="99"/>
      <c r="V67" s="100"/>
      <c r="W67" s="106" t="str">
        <f t="shared" si="1"/>
        <v xml:space="preserve"> </v>
      </c>
      <c r="X67" s="107"/>
      <c r="Y67" s="104"/>
      <c r="Z67" s="104"/>
      <c r="AA67" s="104"/>
      <c r="AB67" s="104"/>
      <c r="AC67" s="104"/>
      <c r="AD67" s="104"/>
      <c r="AE67" s="104"/>
      <c r="AF67" s="104"/>
      <c r="AG67" s="104"/>
      <c r="AH67" s="104"/>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row>
    <row r="68" spans="2:86" x14ac:dyDescent="0.25">
      <c r="B68" s="101" t="s">
        <v>103</v>
      </c>
      <c r="C68" s="103"/>
      <c r="D68" s="99"/>
      <c r="E68" s="100"/>
      <c r="F68" s="102"/>
      <c r="G68" s="102"/>
      <c r="H68" s="102"/>
      <c r="I68" s="102"/>
      <c r="J68" s="100"/>
      <c r="K68" s="99"/>
      <c r="L68" s="99"/>
      <c r="M68" s="99"/>
      <c r="N68" s="100"/>
      <c r="O68" s="99"/>
      <c r="P68" s="99"/>
      <c r="Q68" s="99"/>
      <c r="R68" s="100"/>
      <c r="S68" s="99"/>
      <c r="T68" s="99"/>
      <c r="U68" s="99"/>
      <c r="V68" s="100"/>
      <c r="W68" s="106" t="str">
        <f t="shared" si="1"/>
        <v xml:space="preserve"> </v>
      </c>
      <c r="X68" s="107"/>
      <c r="Y68" s="104"/>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row>
    <row r="69" spans="2:86" x14ac:dyDescent="0.25">
      <c r="B69" s="101" t="s">
        <v>104</v>
      </c>
      <c r="C69" s="103"/>
      <c r="D69" s="99"/>
      <c r="E69" s="100"/>
      <c r="F69" s="102"/>
      <c r="G69" s="102"/>
      <c r="H69" s="102"/>
      <c r="I69" s="102"/>
      <c r="J69" s="100"/>
      <c r="K69" s="99"/>
      <c r="L69" s="99"/>
      <c r="M69" s="99"/>
      <c r="N69" s="100"/>
      <c r="O69" s="99"/>
      <c r="P69" s="99"/>
      <c r="Q69" s="99"/>
      <c r="R69" s="100"/>
      <c r="S69" s="99"/>
      <c r="T69" s="99"/>
      <c r="U69" s="99"/>
      <c r="V69" s="100"/>
      <c r="W69" s="106" t="str">
        <f t="shared" si="1"/>
        <v xml:space="preserve"> </v>
      </c>
      <c r="X69" s="107"/>
      <c r="Y69" s="104"/>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row>
    <row r="70" spans="2:86" x14ac:dyDescent="0.25">
      <c r="B70" s="101" t="s">
        <v>105</v>
      </c>
      <c r="C70" s="103"/>
      <c r="D70" s="99"/>
      <c r="E70" s="100"/>
      <c r="F70" s="102"/>
      <c r="G70" s="102"/>
      <c r="H70" s="102"/>
      <c r="I70" s="102"/>
      <c r="J70" s="100"/>
      <c r="K70" s="99"/>
      <c r="L70" s="99"/>
      <c r="M70" s="99"/>
      <c r="N70" s="100"/>
      <c r="O70" s="99"/>
      <c r="P70" s="99"/>
      <c r="Q70" s="99"/>
      <c r="R70" s="100"/>
      <c r="S70" s="99"/>
      <c r="T70" s="99"/>
      <c r="U70" s="99"/>
      <c r="V70" s="100"/>
      <c r="W70" s="106" t="str">
        <f t="shared" si="1"/>
        <v xml:space="preserve"> </v>
      </c>
      <c r="X70" s="107"/>
      <c r="Y70" s="104"/>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row>
    <row r="71" spans="2:86" x14ac:dyDescent="0.25">
      <c r="B71" s="101" t="s">
        <v>106</v>
      </c>
      <c r="C71" s="103"/>
      <c r="D71" s="99"/>
      <c r="E71" s="100"/>
      <c r="F71" s="102"/>
      <c r="G71" s="102"/>
      <c r="H71" s="102"/>
      <c r="I71" s="102"/>
      <c r="J71" s="100"/>
      <c r="K71" s="99"/>
      <c r="L71" s="99"/>
      <c r="M71" s="99"/>
      <c r="N71" s="100"/>
      <c r="O71" s="99"/>
      <c r="P71" s="99"/>
      <c r="Q71" s="99"/>
      <c r="R71" s="100"/>
      <c r="S71" s="99"/>
      <c r="T71" s="99"/>
      <c r="U71" s="99"/>
      <c r="V71" s="100"/>
      <c r="W71" s="106" t="str">
        <f t="shared" si="1"/>
        <v xml:space="preserve"> </v>
      </c>
      <c r="X71" s="107"/>
      <c r="Y71" s="104"/>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row>
    <row r="72" spans="2:86" x14ac:dyDescent="0.25">
      <c r="B72" s="101" t="s">
        <v>107</v>
      </c>
      <c r="C72" s="103"/>
      <c r="D72" s="99"/>
      <c r="E72" s="100"/>
      <c r="F72" s="102"/>
      <c r="G72" s="102"/>
      <c r="H72" s="102"/>
      <c r="I72" s="102"/>
      <c r="J72" s="100"/>
      <c r="K72" s="99"/>
      <c r="L72" s="99"/>
      <c r="M72" s="99"/>
      <c r="N72" s="100"/>
      <c r="O72" s="99"/>
      <c r="P72" s="99"/>
      <c r="Q72" s="99"/>
      <c r="R72" s="100"/>
      <c r="S72" s="99"/>
      <c r="T72" s="99"/>
      <c r="U72" s="99"/>
      <c r="V72" s="100"/>
      <c r="W72" s="106" t="str">
        <f t="shared" si="1"/>
        <v xml:space="preserve"> </v>
      </c>
      <c r="X72" s="107"/>
      <c r="Y72" s="104"/>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row>
    <row r="73" spans="2:86" x14ac:dyDescent="0.25">
      <c r="B73" s="101" t="s">
        <v>108</v>
      </c>
      <c r="C73" s="103"/>
      <c r="D73" s="99"/>
      <c r="E73" s="100"/>
      <c r="F73" s="102"/>
      <c r="G73" s="102"/>
      <c r="H73" s="102"/>
      <c r="I73" s="102"/>
      <c r="J73" s="100"/>
      <c r="K73" s="99"/>
      <c r="L73" s="99"/>
      <c r="M73" s="99"/>
      <c r="N73" s="100"/>
      <c r="O73" s="99"/>
      <c r="P73" s="99"/>
      <c r="Q73" s="99"/>
      <c r="R73" s="100"/>
      <c r="S73" s="99"/>
      <c r="T73" s="99"/>
      <c r="U73" s="99"/>
      <c r="V73" s="100"/>
      <c r="W73" s="106" t="str">
        <f t="shared" si="1"/>
        <v xml:space="preserve"> </v>
      </c>
      <c r="X73" s="107"/>
      <c r="Y73" s="104"/>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row>
    <row r="74" spans="2:86" x14ac:dyDescent="0.25">
      <c r="B74" s="101" t="s">
        <v>109</v>
      </c>
      <c r="C74" s="103"/>
      <c r="D74" s="99"/>
      <c r="E74" s="100"/>
      <c r="F74" s="102"/>
      <c r="G74" s="102"/>
      <c r="H74" s="102"/>
      <c r="I74" s="102"/>
      <c r="J74" s="100"/>
      <c r="K74" s="99"/>
      <c r="L74" s="99"/>
      <c r="M74" s="99"/>
      <c r="N74" s="100"/>
      <c r="O74" s="99"/>
      <c r="P74" s="99"/>
      <c r="Q74" s="99"/>
      <c r="R74" s="100"/>
      <c r="S74" s="99"/>
      <c r="T74" s="99"/>
      <c r="U74" s="99"/>
      <c r="V74" s="100"/>
      <c r="W74" s="106" t="str">
        <f t="shared" si="1"/>
        <v xml:space="preserve"> </v>
      </c>
      <c r="X74" s="107"/>
      <c r="Y74" s="104"/>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row>
    <row r="75" spans="2:86" x14ac:dyDescent="0.25">
      <c r="B75" s="101" t="s">
        <v>110</v>
      </c>
      <c r="C75" s="103"/>
      <c r="D75" s="99"/>
      <c r="E75" s="100"/>
      <c r="F75" s="102"/>
      <c r="G75" s="102"/>
      <c r="H75" s="102"/>
      <c r="I75" s="102"/>
      <c r="J75" s="100"/>
      <c r="K75" s="99"/>
      <c r="L75" s="99"/>
      <c r="M75" s="99"/>
      <c r="N75" s="100"/>
      <c r="O75" s="99"/>
      <c r="P75" s="99"/>
      <c r="Q75" s="99"/>
      <c r="R75" s="100"/>
      <c r="S75" s="99"/>
      <c r="T75" s="99"/>
      <c r="U75" s="99"/>
      <c r="V75" s="100"/>
      <c r="W75" s="106" t="str">
        <f t="shared" si="1"/>
        <v xml:space="preserve"> </v>
      </c>
      <c r="X75" s="107"/>
      <c r="Y75" s="104"/>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row>
    <row r="76" spans="2:86" x14ac:dyDescent="0.25">
      <c r="B76" s="101" t="s">
        <v>111</v>
      </c>
      <c r="C76" s="103"/>
      <c r="D76" s="99"/>
      <c r="E76" s="100"/>
      <c r="F76" s="102"/>
      <c r="G76" s="102"/>
      <c r="H76" s="102"/>
      <c r="I76" s="102"/>
      <c r="J76" s="100"/>
      <c r="K76" s="99"/>
      <c r="L76" s="99"/>
      <c r="M76" s="99"/>
      <c r="N76" s="100"/>
      <c r="O76" s="99"/>
      <c r="P76" s="99"/>
      <c r="Q76" s="99"/>
      <c r="R76" s="100"/>
      <c r="S76" s="99"/>
      <c r="T76" s="99"/>
      <c r="U76" s="99"/>
      <c r="V76" s="100"/>
      <c r="W76" s="106" t="str">
        <f t="shared" si="1"/>
        <v xml:space="preserve"> </v>
      </c>
      <c r="X76" s="107"/>
      <c r="Y76" s="104"/>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row>
    <row r="77" spans="2:86" x14ac:dyDescent="0.25">
      <c r="B77" s="101" t="s">
        <v>112</v>
      </c>
      <c r="C77" s="103"/>
      <c r="D77" s="99"/>
      <c r="E77" s="100"/>
      <c r="F77" s="102"/>
      <c r="G77" s="102"/>
      <c r="H77" s="102"/>
      <c r="I77" s="102"/>
      <c r="J77" s="100"/>
      <c r="K77" s="99"/>
      <c r="L77" s="99"/>
      <c r="M77" s="99"/>
      <c r="N77" s="100"/>
      <c r="O77" s="99"/>
      <c r="P77" s="99"/>
      <c r="Q77" s="99"/>
      <c r="R77" s="100"/>
      <c r="S77" s="99"/>
      <c r="T77" s="99"/>
      <c r="U77" s="99"/>
      <c r="V77" s="100"/>
      <c r="W77" s="106" t="str">
        <f t="shared" si="1"/>
        <v xml:space="preserve"> </v>
      </c>
      <c r="X77" s="107"/>
      <c r="Y77" s="104"/>
      <c r="Z77" s="104"/>
      <c r="AA77" s="104"/>
      <c r="AB77" s="104"/>
      <c r="AC77" s="104"/>
      <c r="AD77" s="104"/>
      <c r="AE77" s="104"/>
      <c r="AF77" s="104"/>
      <c r="AG77" s="104"/>
      <c r="AH77" s="104"/>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row>
    <row r="78" spans="2:86" x14ac:dyDescent="0.25">
      <c r="B78" s="101" t="s">
        <v>113</v>
      </c>
      <c r="C78" s="103"/>
      <c r="D78" s="99"/>
      <c r="E78" s="100"/>
      <c r="F78" s="102"/>
      <c r="G78" s="102"/>
      <c r="H78" s="102"/>
      <c r="I78" s="102"/>
      <c r="J78" s="100"/>
      <c r="K78" s="99"/>
      <c r="L78" s="99"/>
      <c r="M78" s="99"/>
      <c r="N78" s="100"/>
      <c r="O78" s="99"/>
      <c r="P78" s="99"/>
      <c r="Q78" s="99"/>
      <c r="R78" s="100"/>
      <c r="S78" s="99"/>
      <c r="T78" s="99"/>
      <c r="U78" s="99"/>
      <c r="V78" s="100"/>
      <c r="W78" s="106" t="str">
        <f t="shared" si="1"/>
        <v xml:space="preserve"> </v>
      </c>
      <c r="X78" s="107"/>
      <c r="Y78" s="104"/>
      <c r="Z78" s="104"/>
      <c r="AA78" s="104"/>
      <c r="AB78" s="104"/>
      <c r="AC78" s="104"/>
      <c r="AD78" s="104"/>
      <c r="AE78" s="104"/>
      <c r="AF78" s="104"/>
      <c r="AG78" s="104"/>
      <c r="AH78" s="104"/>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row>
    <row r="79" spans="2:86" x14ac:dyDescent="0.25">
      <c r="B79" s="101" t="s">
        <v>114</v>
      </c>
      <c r="C79" s="103"/>
      <c r="D79" s="99"/>
      <c r="E79" s="100"/>
      <c r="F79" s="102"/>
      <c r="G79" s="102"/>
      <c r="H79" s="102"/>
      <c r="I79" s="102"/>
      <c r="J79" s="100"/>
      <c r="K79" s="99"/>
      <c r="L79" s="99"/>
      <c r="M79" s="99"/>
      <c r="N79" s="100"/>
      <c r="O79" s="99"/>
      <c r="P79" s="99"/>
      <c r="Q79" s="99"/>
      <c r="R79" s="100"/>
      <c r="S79" s="99"/>
      <c r="T79" s="99"/>
      <c r="U79" s="99"/>
      <c r="V79" s="100"/>
      <c r="W79" s="106" t="str">
        <f t="shared" si="1"/>
        <v xml:space="preserve"> </v>
      </c>
      <c r="X79" s="107"/>
      <c r="Y79" s="104"/>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row>
    <row r="80" spans="2:86" x14ac:dyDescent="0.25">
      <c r="B80" s="101" t="s">
        <v>115</v>
      </c>
      <c r="C80" s="103"/>
      <c r="D80" s="99"/>
      <c r="E80" s="100"/>
      <c r="F80" s="102"/>
      <c r="G80" s="102"/>
      <c r="H80" s="102"/>
      <c r="I80" s="102"/>
      <c r="J80" s="100"/>
      <c r="K80" s="99"/>
      <c r="L80" s="99"/>
      <c r="M80" s="99"/>
      <c r="N80" s="100"/>
      <c r="O80" s="99"/>
      <c r="P80" s="99"/>
      <c r="Q80" s="99"/>
      <c r="R80" s="100"/>
      <c r="S80" s="99"/>
      <c r="T80" s="99"/>
      <c r="U80" s="99"/>
      <c r="V80" s="105"/>
      <c r="W80" s="106" t="str">
        <f t="shared" si="1"/>
        <v xml:space="preserve"> </v>
      </c>
      <c r="X80" s="108"/>
      <c r="Y80" s="104"/>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row>
    <row r="81" spans="2:86" x14ac:dyDescent="0.25">
      <c r="B81" s="101" t="s">
        <v>116</v>
      </c>
      <c r="C81" s="103"/>
      <c r="D81" s="99"/>
      <c r="E81" s="100"/>
      <c r="F81" s="102"/>
      <c r="G81" s="102"/>
      <c r="H81" s="102"/>
      <c r="I81" s="102"/>
      <c r="J81" s="100"/>
      <c r="K81" s="99"/>
      <c r="L81" s="99"/>
      <c r="M81" s="99"/>
      <c r="N81" s="100"/>
      <c r="O81" s="99"/>
      <c r="P81" s="99"/>
      <c r="Q81" s="99"/>
      <c r="R81" s="100"/>
      <c r="S81" s="99"/>
      <c r="T81" s="99"/>
      <c r="U81" s="99"/>
      <c r="V81" s="100"/>
      <c r="W81" s="106" t="str">
        <f t="shared" si="1"/>
        <v xml:space="preserve"> </v>
      </c>
      <c r="X81" s="107"/>
      <c r="Y81" s="104"/>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row>
    <row r="82" spans="2:86" x14ac:dyDescent="0.25">
      <c r="B82" s="101" t="s">
        <v>117</v>
      </c>
      <c r="C82" s="103"/>
      <c r="D82" s="99"/>
      <c r="E82" s="100"/>
      <c r="F82" s="102"/>
      <c r="G82" s="102"/>
      <c r="H82" s="102"/>
      <c r="I82" s="102"/>
      <c r="J82" s="100"/>
      <c r="K82" s="99"/>
      <c r="L82" s="99"/>
      <c r="M82" s="99"/>
      <c r="N82" s="100"/>
      <c r="O82" s="99"/>
      <c r="P82" s="99"/>
      <c r="Q82" s="99"/>
      <c r="R82" s="100"/>
      <c r="S82" s="99"/>
      <c r="T82" s="99"/>
      <c r="U82" s="99"/>
      <c r="V82" s="100"/>
      <c r="W82" s="106" t="str">
        <f t="shared" si="1"/>
        <v xml:space="preserve"> </v>
      </c>
      <c r="X82" s="107"/>
      <c r="Y82" s="104"/>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row>
    <row r="83" spans="2:86" x14ac:dyDescent="0.25">
      <c r="B83" s="101" t="s">
        <v>118</v>
      </c>
      <c r="C83" s="103"/>
      <c r="D83" s="99"/>
      <c r="E83" s="100"/>
      <c r="F83" s="102"/>
      <c r="G83" s="102"/>
      <c r="H83" s="102"/>
      <c r="I83" s="102"/>
      <c r="J83" s="100"/>
      <c r="K83" s="99"/>
      <c r="L83" s="99"/>
      <c r="M83" s="99"/>
      <c r="N83" s="100"/>
      <c r="O83" s="99"/>
      <c r="P83" s="99"/>
      <c r="Q83" s="99"/>
      <c r="R83" s="100"/>
      <c r="S83" s="99"/>
      <c r="T83" s="99"/>
      <c r="U83" s="99"/>
      <c r="V83" s="100"/>
      <c r="W83" s="106" t="str">
        <f t="shared" si="1"/>
        <v xml:space="preserve"> </v>
      </c>
      <c r="X83" s="107"/>
      <c r="Y83" s="104"/>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row>
    <row r="84" spans="2:86" x14ac:dyDescent="0.25">
      <c r="B84" s="101" t="s">
        <v>119</v>
      </c>
      <c r="C84" s="103"/>
      <c r="D84" s="99"/>
      <c r="E84" s="100"/>
      <c r="F84" s="102"/>
      <c r="G84" s="102"/>
      <c r="H84" s="102"/>
      <c r="I84" s="102"/>
      <c r="J84" s="100"/>
      <c r="K84" s="99"/>
      <c r="L84" s="99"/>
      <c r="M84" s="99"/>
      <c r="N84" s="100"/>
      <c r="O84" s="99"/>
      <c r="P84" s="99"/>
      <c r="Q84" s="99"/>
      <c r="R84" s="100"/>
      <c r="S84" s="99"/>
      <c r="T84" s="99"/>
      <c r="U84" s="99"/>
      <c r="V84" s="100"/>
      <c r="W84" s="106" t="str">
        <f t="shared" si="1"/>
        <v xml:space="preserve"> </v>
      </c>
      <c r="X84" s="107"/>
      <c r="Y84" s="104"/>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row>
    <row r="85" spans="2:86" x14ac:dyDescent="0.25">
      <c r="B85" s="101" t="s">
        <v>120</v>
      </c>
      <c r="C85" s="103"/>
      <c r="D85" s="99"/>
      <c r="E85" s="100"/>
      <c r="F85" s="102"/>
      <c r="G85" s="102"/>
      <c r="H85" s="102"/>
      <c r="I85" s="102"/>
      <c r="J85" s="100"/>
      <c r="K85" s="99"/>
      <c r="L85" s="99"/>
      <c r="M85" s="99"/>
      <c r="N85" s="100"/>
      <c r="O85" s="99"/>
      <c r="P85" s="99"/>
      <c r="Q85" s="99"/>
      <c r="R85" s="100"/>
      <c r="S85" s="99"/>
      <c r="T85" s="99"/>
      <c r="U85" s="99"/>
      <c r="V85" s="100"/>
      <c r="W85" s="106" t="str">
        <f t="shared" si="1"/>
        <v xml:space="preserve"> </v>
      </c>
      <c r="X85" s="107"/>
      <c r="Y85" s="104"/>
      <c r="Z85" s="104"/>
      <c r="AA85" s="104"/>
      <c r="AB85" s="104"/>
      <c r="AC85" s="104"/>
      <c r="AD85" s="104"/>
      <c r="AE85" s="104"/>
      <c r="AF85" s="104"/>
      <c r="AG85" s="104"/>
      <c r="AH85" s="104"/>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row>
    <row r="86" spans="2:86" x14ac:dyDescent="0.25">
      <c r="B86" s="101" t="s">
        <v>121</v>
      </c>
      <c r="C86" s="103"/>
      <c r="D86" s="99"/>
      <c r="E86" s="100"/>
      <c r="F86" s="102"/>
      <c r="G86" s="102"/>
      <c r="H86" s="102"/>
      <c r="I86" s="102"/>
      <c r="J86" s="100"/>
      <c r="K86" s="99"/>
      <c r="L86" s="99"/>
      <c r="M86" s="99"/>
      <c r="N86" s="100"/>
      <c r="O86" s="99"/>
      <c r="P86" s="99"/>
      <c r="Q86" s="99"/>
      <c r="R86" s="100"/>
      <c r="S86" s="99"/>
      <c r="T86" s="99"/>
      <c r="U86" s="99"/>
      <c r="V86" s="100"/>
      <c r="W86" s="106" t="str">
        <f t="shared" si="1"/>
        <v xml:space="preserve"> </v>
      </c>
      <c r="X86" s="107"/>
      <c r="Y86" s="104"/>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row>
    <row r="87" spans="2:86" x14ac:dyDescent="0.25">
      <c r="B87" s="101" t="s">
        <v>122</v>
      </c>
      <c r="C87" s="103"/>
      <c r="D87" s="99"/>
      <c r="E87" s="100"/>
      <c r="F87" s="102"/>
      <c r="G87" s="102"/>
      <c r="H87" s="102"/>
      <c r="I87" s="102"/>
      <c r="J87" s="100"/>
      <c r="K87" s="99"/>
      <c r="L87" s="99"/>
      <c r="M87" s="99"/>
      <c r="N87" s="100"/>
      <c r="O87" s="99"/>
      <c r="P87" s="99"/>
      <c r="Q87" s="99"/>
      <c r="R87" s="100"/>
      <c r="S87" s="99"/>
      <c r="T87" s="99"/>
      <c r="U87" s="99"/>
      <c r="V87" s="100"/>
      <c r="W87" s="106" t="str">
        <f t="shared" si="1"/>
        <v xml:space="preserve"> </v>
      </c>
      <c r="X87" s="107"/>
      <c r="Y87" s="104"/>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row>
    <row r="88" spans="2:86" x14ac:dyDescent="0.25">
      <c r="B88" s="101" t="s">
        <v>123</v>
      </c>
      <c r="C88" s="103"/>
      <c r="D88" s="99"/>
      <c r="E88" s="100"/>
      <c r="F88" s="102"/>
      <c r="G88" s="102"/>
      <c r="H88" s="102"/>
      <c r="I88" s="102"/>
      <c r="J88" s="100"/>
      <c r="K88" s="99"/>
      <c r="L88" s="99"/>
      <c r="M88" s="99"/>
      <c r="N88" s="100"/>
      <c r="O88" s="99"/>
      <c r="P88" s="99"/>
      <c r="Q88" s="99"/>
      <c r="R88" s="100"/>
      <c r="S88" s="99"/>
      <c r="T88" s="99"/>
      <c r="U88" s="99"/>
      <c r="V88" s="100"/>
      <c r="W88" s="106" t="str">
        <f t="shared" ref="W88:W95" si="2">IF(AND(U88&lt;0,M88&gt;=0),"По месяцу отставания нет."," ")</f>
        <v xml:space="preserve"> </v>
      </c>
      <c r="X88" s="107"/>
      <c r="Y88" s="104"/>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row>
    <row r="89" spans="2:86" x14ac:dyDescent="0.25">
      <c r="B89" s="101" t="s">
        <v>124</v>
      </c>
      <c r="C89" s="103"/>
      <c r="D89" s="99"/>
      <c r="E89" s="100"/>
      <c r="F89" s="102"/>
      <c r="G89" s="102"/>
      <c r="H89" s="102"/>
      <c r="I89" s="102"/>
      <c r="J89" s="100"/>
      <c r="K89" s="99"/>
      <c r="L89" s="99"/>
      <c r="M89" s="99"/>
      <c r="N89" s="100"/>
      <c r="O89" s="99"/>
      <c r="P89" s="99"/>
      <c r="Q89" s="99"/>
      <c r="R89" s="100"/>
      <c r="S89" s="99"/>
      <c r="T89" s="99"/>
      <c r="U89" s="99"/>
      <c r="V89" s="100"/>
      <c r="W89" s="106" t="str">
        <f t="shared" si="2"/>
        <v xml:space="preserve"> </v>
      </c>
      <c r="X89" s="107"/>
      <c r="Y89" s="104"/>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row>
    <row r="90" spans="2:86" x14ac:dyDescent="0.25">
      <c r="B90" s="101" t="s">
        <v>125</v>
      </c>
      <c r="C90" s="103"/>
      <c r="D90" s="99"/>
      <c r="E90" s="100"/>
      <c r="F90" s="102"/>
      <c r="G90" s="102"/>
      <c r="H90" s="102"/>
      <c r="I90" s="102"/>
      <c r="J90" s="100"/>
      <c r="K90" s="99"/>
      <c r="L90" s="99"/>
      <c r="M90" s="99"/>
      <c r="N90" s="100"/>
      <c r="O90" s="99"/>
      <c r="P90" s="99"/>
      <c r="Q90" s="99"/>
      <c r="R90" s="100"/>
      <c r="S90" s="99"/>
      <c r="T90" s="99"/>
      <c r="U90" s="99"/>
      <c r="V90" s="100"/>
      <c r="W90" s="106" t="str">
        <f t="shared" si="2"/>
        <v xml:space="preserve"> </v>
      </c>
      <c r="X90" s="107"/>
      <c r="Y90" s="104"/>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row>
    <row r="91" spans="2:86" x14ac:dyDescent="0.25">
      <c r="B91" s="101" t="s">
        <v>126</v>
      </c>
      <c r="C91" s="103"/>
      <c r="D91" s="99"/>
      <c r="E91" s="100"/>
      <c r="F91" s="102"/>
      <c r="G91" s="102"/>
      <c r="H91" s="102"/>
      <c r="I91" s="102"/>
      <c r="J91" s="100"/>
      <c r="K91" s="99"/>
      <c r="L91" s="99"/>
      <c r="M91" s="99"/>
      <c r="N91" s="100"/>
      <c r="O91" s="99"/>
      <c r="P91" s="99"/>
      <c r="Q91" s="99"/>
      <c r="R91" s="100"/>
      <c r="S91" s="99"/>
      <c r="T91" s="99"/>
      <c r="U91" s="99"/>
      <c r="V91" s="100"/>
      <c r="W91" s="106" t="str">
        <f t="shared" si="2"/>
        <v xml:space="preserve"> </v>
      </c>
      <c r="X91" s="107"/>
      <c r="Y91" s="104"/>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row>
    <row r="92" spans="2:86" x14ac:dyDescent="0.25">
      <c r="B92" s="101" t="s">
        <v>127</v>
      </c>
      <c r="C92" s="103"/>
      <c r="D92" s="99"/>
      <c r="E92" s="100"/>
      <c r="F92" s="102"/>
      <c r="G92" s="102"/>
      <c r="H92" s="102"/>
      <c r="I92" s="102"/>
      <c r="J92" s="100"/>
      <c r="K92" s="99"/>
      <c r="L92" s="99"/>
      <c r="M92" s="99"/>
      <c r="N92" s="100"/>
      <c r="O92" s="99"/>
      <c r="P92" s="99"/>
      <c r="Q92" s="99"/>
      <c r="R92" s="100"/>
      <c r="S92" s="99"/>
      <c r="T92" s="99"/>
      <c r="U92" s="99"/>
      <c r="V92" s="100"/>
      <c r="W92" s="106" t="str">
        <f t="shared" si="2"/>
        <v xml:space="preserve"> </v>
      </c>
      <c r="X92" s="107"/>
      <c r="Y92" s="104"/>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row>
    <row r="93" spans="2:86" x14ac:dyDescent="0.25">
      <c r="B93" s="101" t="s">
        <v>128</v>
      </c>
      <c r="C93" s="103"/>
      <c r="D93" s="99"/>
      <c r="E93" s="100"/>
      <c r="F93" s="102"/>
      <c r="G93" s="102"/>
      <c r="H93" s="102"/>
      <c r="I93" s="102"/>
      <c r="J93" s="100"/>
      <c r="K93" s="99"/>
      <c r="L93" s="99"/>
      <c r="M93" s="99"/>
      <c r="N93" s="100"/>
      <c r="O93" s="99"/>
      <c r="P93" s="99"/>
      <c r="Q93" s="99"/>
      <c r="R93" s="100"/>
      <c r="S93" s="99"/>
      <c r="T93" s="99"/>
      <c r="U93" s="99"/>
      <c r="V93" s="100"/>
      <c r="W93" s="106" t="str">
        <f t="shared" si="2"/>
        <v xml:space="preserve"> </v>
      </c>
      <c r="X93" s="107"/>
      <c r="Y93" s="104"/>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row>
    <row r="94" spans="2:86" x14ac:dyDescent="0.25">
      <c r="B94" s="101" t="s">
        <v>129</v>
      </c>
      <c r="C94" s="103"/>
      <c r="D94" s="99"/>
      <c r="E94" s="100"/>
      <c r="F94" s="102"/>
      <c r="G94" s="102"/>
      <c r="H94" s="102"/>
      <c r="I94" s="102"/>
      <c r="J94" s="100"/>
      <c r="K94" s="99"/>
      <c r="L94" s="99"/>
      <c r="M94" s="99"/>
      <c r="N94" s="100"/>
      <c r="O94" s="99"/>
      <c r="P94" s="99"/>
      <c r="Q94" s="99"/>
      <c r="R94" s="100"/>
      <c r="S94" s="99"/>
      <c r="T94" s="99"/>
      <c r="U94" s="99"/>
      <c r="V94" s="100"/>
      <c r="W94" s="106" t="str">
        <f t="shared" si="2"/>
        <v xml:space="preserve"> </v>
      </c>
      <c r="X94" s="107"/>
      <c r="Y94" s="104"/>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row>
    <row r="95" spans="2:86" x14ac:dyDescent="0.25">
      <c r="B95" s="101" t="s">
        <v>130</v>
      </c>
      <c r="C95" s="103"/>
      <c r="D95" s="99"/>
      <c r="E95" s="100"/>
      <c r="F95" s="102"/>
      <c r="G95" s="102"/>
      <c r="H95" s="102"/>
      <c r="I95" s="102"/>
      <c r="J95" s="100"/>
      <c r="K95" s="99"/>
      <c r="L95" s="99"/>
      <c r="M95" s="99"/>
      <c r="N95" s="100"/>
      <c r="O95" s="99"/>
      <c r="P95" s="99"/>
      <c r="Q95" s="99"/>
      <c r="R95" s="100"/>
      <c r="S95" s="99"/>
      <c r="T95" s="99"/>
      <c r="U95" s="99"/>
      <c r="V95" s="100"/>
      <c r="W95" s="106" t="str">
        <f t="shared" si="2"/>
        <v xml:space="preserve"> </v>
      </c>
      <c r="X95" s="107"/>
      <c r="Y95" s="104"/>
      <c r="Z95" s="104"/>
      <c r="AA95" s="104"/>
      <c r="AB95" s="104"/>
      <c r="AC95" s="104"/>
      <c r="AD95" s="104"/>
      <c r="AE95" s="104"/>
      <c r="AF95" s="104"/>
      <c r="AG95" s="104"/>
      <c r="AH95" s="104"/>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row>
    <row r="96" spans="2:86" x14ac:dyDescent="0.25">
      <c r="B96" s="101" t="s">
        <v>131</v>
      </c>
      <c r="C96" s="103"/>
      <c r="D96" s="99"/>
      <c r="E96" s="100"/>
      <c r="F96" s="102"/>
      <c r="G96" s="102"/>
      <c r="H96" s="102"/>
      <c r="I96" s="102"/>
      <c r="J96" s="100"/>
      <c r="K96" s="99"/>
      <c r="L96" s="99"/>
      <c r="M96" s="99"/>
      <c r="N96" s="100"/>
      <c r="O96" s="99"/>
      <c r="P96" s="99"/>
      <c r="Q96" s="99"/>
      <c r="R96" s="100"/>
      <c r="S96" s="99"/>
      <c r="T96" s="99"/>
      <c r="U96" s="99"/>
      <c r="V96" s="100"/>
      <c r="W96" s="106" t="str">
        <f t="shared" ref="W96" si="3">IF(AND(U96&lt;0,M96&gt;=0),"По месяцу отставания нет."," ")</f>
        <v xml:space="preserve"> </v>
      </c>
      <c r="X96" s="107"/>
      <c r="Y96" s="104"/>
      <c r="Z96" s="104"/>
      <c r="AA96" s="104"/>
      <c r="AB96" s="104"/>
      <c r="AC96" s="104"/>
      <c r="AD96" s="104"/>
      <c r="AE96" s="104"/>
      <c r="AF96" s="104"/>
      <c r="AG96" s="104"/>
      <c r="AH96" s="104"/>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row>
  </sheetData>
  <mergeCells count="10">
    <mergeCell ref="B1:B2"/>
    <mergeCell ref="C1:C2"/>
    <mergeCell ref="D1:D2"/>
    <mergeCell ref="F1:F2"/>
    <mergeCell ref="G1:G2"/>
    <mergeCell ref="H1:H2"/>
    <mergeCell ref="I1:I2"/>
    <mergeCell ref="S1:U1"/>
    <mergeCell ref="O1:Q1"/>
    <mergeCell ref="K1:M1"/>
  </mergeCells>
  <conditionalFormatting sqref="U1:U23 Q1:Q23 M1:M23 M97:M1048576 Q97:Q1048576 U97:U1048576">
    <cfRule type="cellIs" dxfId="6" priority="8" operator="lessThan">
      <formula>0</formula>
    </cfRule>
  </conditionalFormatting>
  <conditionalFormatting sqref="U24:U41 Q24:Q41 M24:M41">
    <cfRule type="cellIs" dxfId="5" priority="5" operator="lessThan">
      <formula>0</formula>
    </cfRule>
  </conditionalFormatting>
  <conditionalFormatting sqref="U42:U59 Q42:Q59 M42:M59">
    <cfRule type="cellIs" dxfId="4" priority="4" operator="lessThan">
      <formula>0</formula>
    </cfRule>
  </conditionalFormatting>
  <conditionalFormatting sqref="U60:U77 Q60:Q77 M60:M77">
    <cfRule type="cellIs" dxfId="3" priority="3" operator="lessThan">
      <formula>0</formula>
    </cfRule>
  </conditionalFormatting>
  <conditionalFormatting sqref="U78:U95 Q78:Q95 M78:M95">
    <cfRule type="cellIs" dxfId="2" priority="2" operator="lessThan">
      <formula>0</formula>
    </cfRule>
  </conditionalFormatting>
  <conditionalFormatting sqref="U96 Q96 M96">
    <cfRule type="cellIs" dxfId="1" priority="1" operator="lessThan">
      <formula>0</formula>
    </cfRule>
  </conditionalFormatting>
  <pageMargins left="0.23622047244094491" right="0.23622047244094491" top="0.74803149606299213" bottom="0.74803149606299213" header="0.31496062992125984" footer="0.31496062992125984"/>
  <pageSetup paperSize="9" scale="68" orientation="landscape" r:id="rId1"/>
  <ignoredErrors>
    <ignoredError sqref="B3:B4" numberStoredAsText="1"/>
    <ignoredError sqref="B5" twoDigitTextYear="1"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Суточно-месячный график SNGA</vt:lpstr>
      <vt:lpstr>Краткий СМГ SNGA</vt:lpstr>
      <vt:lpstr>'Краткий СМГ SNGA'!Заголовки_для_печати</vt:lpstr>
      <vt:lpstr>'Суточно-месячный график SNGA'!Заголовки_для_печати</vt:lpstr>
      <vt:lpstr>'Краткий СМГ SNGA'!Область_печати</vt:lpstr>
      <vt:lpstr>'Суточно-месячный график SNGA'!Область_печати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СНГА</dc:creator>
  <cp:lastModifiedBy>СНГА</cp:lastModifiedBy>
  <cp:lastPrinted>2014-09-29T07:43:47Z</cp:lastPrinted>
  <dcterms:created xsi:type="dcterms:W3CDTF">2012-10-31T05:16:19Z</dcterms:created>
  <dcterms:modified xsi:type="dcterms:W3CDTF">2014-09-30T08:37:25Z</dcterms:modified>
</cp:coreProperties>
</file>