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97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9" i="1" l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V32" i="1" s="1"/>
  <c r="G69" i="1"/>
  <c r="G68" i="1"/>
  <c r="G67" i="1"/>
  <c r="G66" i="1"/>
  <c r="G65" i="1"/>
  <c r="U29" i="1" s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T32" i="1"/>
  <c r="S32" i="1"/>
  <c r="R32" i="1"/>
  <c r="Q32" i="1"/>
  <c r="P32" i="1"/>
  <c r="J32" i="1"/>
  <c r="G32" i="1"/>
  <c r="T31" i="1"/>
  <c r="S31" i="1"/>
  <c r="R31" i="1"/>
  <c r="Q31" i="1"/>
  <c r="P31" i="1"/>
  <c r="M31" i="1"/>
  <c r="G31" i="1"/>
  <c r="V30" i="1"/>
  <c r="T30" i="1"/>
  <c r="S30" i="1"/>
  <c r="R30" i="1"/>
  <c r="Q30" i="1"/>
  <c r="P30" i="1"/>
  <c r="G30" i="1"/>
  <c r="V29" i="1"/>
  <c r="T29" i="1"/>
  <c r="S29" i="1"/>
  <c r="R29" i="1"/>
  <c r="Q29" i="1"/>
  <c r="P29" i="1"/>
  <c r="G29" i="1"/>
  <c r="T28" i="1"/>
  <c r="S28" i="1"/>
  <c r="R28" i="1"/>
  <c r="Q28" i="1"/>
  <c r="P28" i="1"/>
  <c r="J28" i="1"/>
  <c r="G28" i="1"/>
  <c r="T27" i="1"/>
  <c r="S27" i="1"/>
  <c r="R27" i="1"/>
  <c r="Q27" i="1"/>
  <c r="P27" i="1"/>
  <c r="M27" i="1"/>
  <c r="G27" i="1"/>
  <c r="V26" i="1"/>
  <c r="T26" i="1"/>
  <c r="S26" i="1"/>
  <c r="R26" i="1"/>
  <c r="Q26" i="1"/>
  <c r="P26" i="1"/>
  <c r="G26" i="1"/>
  <c r="V25" i="1"/>
  <c r="T25" i="1"/>
  <c r="S25" i="1"/>
  <c r="R25" i="1"/>
  <c r="Q25" i="1"/>
  <c r="P25" i="1"/>
  <c r="G25" i="1"/>
  <c r="T24" i="1"/>
  <c r="S24" i="1"/>
  <c r="R24" i="1"/>
  <c r="Q24" i="1"/>
  <c r="P24" i="1"/>
  <c r="J24" i="1"/>
  <c r="G24" i="1"/>
  <c r="T23" i="1"/>
  <c r="S23" i="1"/>
  <c r="R23" i="1"/>
  <c r="Q23" i="1"/>
  <c r="P23" i="1"/>
  <c r="M23" i="1"/>
  <c r="G23" i="1"/>
  <c r="V22" i="1"/>
  <c r="T22" i="1"/>
  <c r="S22" i="1"/>
  <c r="R22" i="1"/>
  <c r="Q22" i="1"/>
  <c r="P22" i="1"/>
  <c r="G22" i="1"/>
  <c r="V21" i="1"/>
  <c r="T21" i="1"/>
  <c r="S21" i="1"/>
  <c r="R21" i="1"/>
  <c r="Q21" i="1"/>
  <c r="P21" i="1"/>
  <c r="G21" i="1"/>
  <c r="T20" i="1"/>
  <c r="S20" i="1"/>
  <c r="R20" i="1"/>
  <c r="Q20" i="1"/>
  <c r="P20" i="1"/>
  <c r="J20" i="1"/>
  <c r="G20" i="1"/>
  <c r="T19" i="1"/>
  <c r="S19" i="1"/>
  <c r="R19" i="1"/>
  <c r="Q19" i="1"/>
  <c r="P19" i="1"/>
  <c r="M19" i="1"/>
  <c r="G19" i="1"/>
  <c r="V18" i="1"/>
  <c r="T18" i="1"/>
  <c r="S18" i="1"/>
  <c r="R18" i="1"/>
  <c r="Q18" i="1"/>
  <c r="P18" i="1"/>
  <c r="G18" i="1"/>
  <c r="V17" i="1"/>
  <c r="T17" i="1"/>
  <c r="S17" i="1"/>
  <c r="R17" i="1"/>
  <c r="Q17" i="1"/>
  <c r="P17" i="1"/>
  <c r="G17" i="1"/>
  <c r="T16" i="1"/>
  <c r="S16" i="1"/>
  <c r="R16" i="1"/>
  <c r="Q16" i="1"/>
  <c r="P16" i="1"/>
  <c r="J16" i="1"/>
  <c r="G16" i="1"/>
  <c r="T15" i="1"/>
  <c r="S15" i="1"/>
  <c r="R15" i="1"/>
  <c r="Q15" i="1"/>
  <c r="P15" i="1"/>
  <c r="M15" i="1"/>
  <c r="G15" i="1"/>
  <c r="V14" i="1"/>
  <c r="T14" i="1"/>
  <c r="S14" i="1"/>
  <c r="R14" i="1"/>
  <c r="Q14" i="1"/>
  <c r="P14" i="1"/>
  <c r="G14" i="1"/>
  <c r="V13" i="1"/>
  <c r="T13" i="1"/>
  <c r="S13" i="1"/>
  <c r="R13" i="1"/>
  <c r="Q13" i="1"/>
  <c r="P13" i="1"/>
  <c r="G13" i="1"/>
  <c r="T12" i="1"/>
  <c r="S12" i="1"/>
  <c r="R12" i="1"/>
  <c r="Q12" i="1"/>
  <c r="P12" i="1"/>
  <c r="J12" i="1"/>
  <c r="G12" i="1"/>
  <c r="T11" i="1"/>
  <c r="S11" i="1"/>
  <c r="R11" i="1"/>
  <c r="Q11" i="1"/>
  <c r="P11" i="1"/>
  <c r="M11" i="1"/>
  <c r="G11" i="1"/>
  <c r="V10" i="1"/>
  <c r="T10" i="1"/>
  <c r="S10" i="1"/>
  <c r="R10" i="1"/>
  <c r="Q10" i="1"/>
  <c r="P10" i="1"/>
  <c r="G10" i="1"/>
  <c r="V9" i="1"/>
  <c r="T9" i="1"/>
  <c r="S9" i="1"/>
  <c r="R9" i="1"/>
  <c r="Q9" i="1"/>
  <c r="P9" i="1"/>
  <c r="G9" i="1"/>
  <c r="T8" i="1"/>
  <c r="S8" i="1"/>
  <c r="R8" i="1"/>
  <c r="Q8" i="1"/>
  <c r="P8" i="1"/>
  <c r="J8" i="1"/>
  <c r="G8" i="1"/>
  <c r="T7" i="1"/>
  <c r="S7" i="1"/>
  <c r="R7" i="1"/>
  <c r="Q7" i="1"/>
  <c r="P7" i="1"/>
  <c r="M7" i="1"/>
  <c r="G7" i="1"/>
  <c r="V6" i="1"/>
  <c r="T6" i="1"/>
  <c r="S6" i="1"/>
  <c r="R6" i="1"/>
  <c r="Q6" i="1"/>
  <c r="P6" i="1"/>
  <c r="G6" i="1"/>
  <c r="V5" i="1"/>
  <c r="T5" i="1"/>
  <c r="S5" i="1"/>
  <c r="R5" i="1"/>
  <c r="Q5" i="1"/>
  <c r="P5" i="1"/>
  <c r="G5" i="1"/>
  <c r="T4" i="1"/>
  <c r="S4" i="1"/>
  <c r="R4" i="1"/>
  <c r="Q4" i="1"/>
  <c r="P4" i="1"/>
  <c r="J4" i="1"/>
  <c r="G4" i="1"/>
  <c r="T3" i="1"/>
  <c r="S3" i="1"/>
  <c r="R3" i="1"/>
  <c r="Q3" i="1"/>
  <c r="P3" i="1"/>
  <c r="M3" i="1"/>
  <c r="G3" i="1"/>
  <c r="K30" i="1" s="1"/>
  <c r="V2" i="1"/>
  <c r="T2" i="1"/>
  <c r="S2" i="1"/>
  <c r="R2" i="1"/>
  <c r="Q2" i="1"/>
  <c r="P2" i="1"/>
  <c r="G2" i="1"/>
  <c r="J31" i="1" s="1"/>
  <c r="O8" i="1" l="1"/>
  <c r="J9" i="1"/>
  <c r="O16" i="1"/>
  <c r="J17" i="1"/>
  <c r="O24" i="1"/>
  <c r="J25" i="1"/>
  <c r="O32" i="1"/>
  <c r="J2" i="1"/>
  <c r="J6" i="1"/>
  <c r="V7" i="1"/>
  <c r="J10" i="1"/>
  <c r="V11" i="1"/>
  <c r="J14" i="1"/>
  <c r="V15" i="1"/>
  <c r="J18" i="1"/>
  <c r="V19" i="1"/>
  <c r="J22" i="1"/>
  <c r="V23" i="1"/>
  <c r="J26" i="1"/>
  <c r="V27" i="1"/>
  <c r="J30" i="1"/>
  <c r="V31" i="1"/>
  <c r="L25" i="1"/>
  <c r="U31" i="1"/>
  <c r="M29" i="1"/>
  <c r="N32" i="1"/>
  <c r="P33" i="1"/>
  <c r="T33" i="1"/>
  <c r="O4" i="1"/>
  <c r="J5" i="1"/>
  <c r="J33" i="1" s="1"/>
  <c r="O12" i="1"/>
  <c r="J13" i="1"/>
  <c r="O20" i="1"/>
  <c r="J21" i="1"/>
  <c r="O28" i="1"/>
  <c r="J29" i="1"/>
  <c r="R33" i="1"/>
  <c r="V3" i="1"/>
  <c r="V33" i="1" s="1"/>
  <c r="K2" i="1"/>
  <c r="J3" i="1"/>
  <c r="V4" i="1"/>
  <c r="U5" i="1"/>
  <c r="K6" i="1"/>
  <c r="J7" i="1"/>
  <c r="V8" i="1"/>
  <c r="U9" i="1"/>
  <c r="K10" i="1"/>
  <c r="J11" i="1"/>
  <c r="V12" i="1"/>
  <c r="U13" i="1"/>
  <c r="K14" i="1"/>
  <c r="J15" i="1"/>
  <c r="V16" i="1"/>
  <c r="U17" i="1"/>
  <c r="K18" i="1"/>
  <c r="J19" i="1"/>
  <c r="V20" i="1"/>
  <c r="U21" i="1"/>
  <c r="K22" i="1"/>
  <c r="J23" i="1"/>
  <c r="V24" i="1"/>
  <c r="U25" i="1"/>
  <c r="K26" i="1"/>
  <c r="J27" i="1"/>
  <c r="V28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K3" i="1"/>
  <c r="N6" i="1"/>
  <c r="N14" i="1"/>
  <c r="N18" i="1"/>
  <c r="N22" i="1"/>
  <c r="N26" i="1"/>
  <c r="L29" i="1"/>
  <c r="U32" i="1"/>
  <c r="M5" i="1"/>
  <c r="O6" i="1"/>
  <c r="U7" i="1"/>
  <c r="K8" i="1"/>
  <c r="M13" i="1"/>
  <c r="O14" i="1"/>
  <c r="U15" i="1"/>
  <c r="K16" i="1"/>
  <c r="M17" i="1"/>
  <c r="U19" i="1"/>
  <c r="K20" i="1"/>
  <c r="L3" i="1"/>
  <c r="N4" i="1"/>
  <c r="L7" i="1"/>
  <c r="N8" i="1"/>
  <c r="L11" i="1"/>
  <c r="N12" i="1"/>
  <c r="L15" i="1"/>
  <c r="N16" i="1"/>
  <c r="L19" i="1"/>
  <c r="N20" i="1"/>
  <c r="L23" i="1"/>
  <c r="N24" i="1"/>
  <c r="L27" i="1"/>
  <c r="N28" i="1"/>
  <c r="L31" i="1"/>
  <c r="N29" i="1"/>
  <c r="N27" i="1"/>
  <c r="N23" i="1"/>
  <c r="N19" i="1"/>
  <c r="N15" i="1"/>
  <c r="N11" i="1"/>
  <c r="N7" i="1"/>
  <c r="N3" i="1"/>
  <c r="N31" i="1"/>
  <c r="N25" i="1"/>
  <c r="N21" i="1"/>
  <c r="N17" i="1"/>
  <c r="N13" i="1"/>
  <c r="N9" i="1"/>
  <c r="N5" i="1"/>
  <c r="N2" i="1"/>
  <c r="L5" i="1"/>
  <c r="L9" i="1"/>
  <c r="N10" i="1"/>
  <c r="L13" i="1"/>
  <c r="L17" i="1"/>
  <c r="L21" i="1"/>
  <c r="N30" i="1"/>
  <c r="L28" i="1"/>
  <c r="M32" i="1"/>
  <c r="O2" i="1"/>
  <c r="S33" i="1"/>
  <c r="Q33" i="1"/>
  <c r="U3" i="1"/>
  <c r="K4" i="1"/>
  <c r="M9" i="1"/>
  <c r="O10" i="1"/>
  <c r="U11" i="1"/>
  <c r="K12" i="1"/>
  <c r="O18" i="1"/>
  <c r="M21" i="1"/>
  <c r="O22" i="1"/>
  <c r="U23" i="1"/>
  <c r="K24" i="1"/>
  <c r="M25" i="1"/>
  <c r="O26" i="1"/>
  <c r="U27" i="1"/>
  <c r="K28" i="1"/>
  <c r="O30" i="1"/>
  <c r="K32" i="1"/>
  <c r="L4" i="1"/>
  <c r="L8" i="1"/>
  <c r="L12" i="1"/>
  <c r="L16" i="1"/>
  <c r="L20" i="1"/>
  <c r="L24" i="1"/>
  <c r="L30" i="1"/>
  <c r="L32" i="1"/>
  <c r="M2" i="1"/>
  <c r="U2" i="1"/>
  <c r="O3" i="1"/>
  <c r="M4" i="1"/>
  <c r="U4" i="1"/>
  <c r="O5" i="1"/>
  <c r="M6" i="1"/>
  <c r="U6" i="1"/>
  <c r="O7" i="1"/>
  <c r="M8" i="1"/>
  <c r="U8" i="1"/>
  <c r="O9" i="1"/>
  <c r="M10" i="1"/>
  <c r="U10" i="1"/>
  <c r="O11" i="1"/>
  <c r="M12" i="1"/>
  <c r="U12" i="1"/>
  <c r="O13" i="1"/>
  <c r="M14" i="1"/>
  <c r="U14" i="1"/>
  <c r="O15" i="1"/>
  <c r="M16" i="1"/>
  <c r="U16" i="1"/>
  <c r="O17" i="1"/>
  <c r="M18" i="1"/>
  <c r="U18" i="1"/>
  <c r="O19" i="1"/>
  <c r="M20" i="1"/>
  <c r="U20" i="1"/>
  <c r="O21" i="1"/>
  <c r="M22" i="1"/>
  <c r="U22" i="1"/>
  <c r="O23" i="1"/>
  <c r="M24" i="1"/>
  <c r="U24" i="1"/>
  <c r="O25" i="1"/>
  <c r="M26" i="1"/>
  <c r="U26" i="1"/>
  <c r="O27" i="1"/>
  <c r="M28" i="1"/>
  <c r="U28" i="1"/>
  <c r="O29" i="1"/>
  <c r="M30" i="1"/>
  <c r="U30" i="1"/>
  <c r="O31" i="1"/>
  <c r="L2" i="1"/>
  <c r="L6" i="1"/>
  <c r="L10" i="1"/>
  <c r="L14" i="1"/>
  <c r="L18" i="1"/>
  <c r="L22" i="1"/>
  <c r="L26" i="1"/>
  <c r="K33" i="1" l="1"/>
  <c r="M33" i="1"/>
  <c r="N33" i="1"/>
  <c r="O33" i="1"/>
  <c r="L33" i="1"/>
  <c r="U33" i="1"/>
</calcChain>
</file>

<file path=xl/sharedStrings.xml><?xml version="1.0" encoding="utf-8"?>
<sst xmlns="http://schemas.openxmlformats.org/spreadsheetml/2006/main" count="652" uniqueCount="35">
  <si>
    <t>Name</t>
  </si>
  <si>
    <t>Очередь</t>
  </si>
  <si>
    <t>дата</t>
  </si>
  <si>
    <t>Потеряно за  день</t>
  </si>
  <si>
    <t>Время начала вызова</t>
  </si>
  <si>
    <t>Время в очереди</t>
  </si>
  <si>
    <t>Дата2</t>
  </si>
  <si>
    <t>Дата</t>
  </si>
  <si>
    <t>2line</t>
  </si>
  <si>
    <t>appointments</t>
  </si>
  <si>
    <t>consulting</t>
  </si>
  <si>
    <t>documents</t>
  </si>
  <si>
    <t>info</t>
  </si>
  <si>
    <t>DefaultQueue</t>
  </si>
  <si>
    <t>capella</t>
  </si>
  <si>
    <t>specialists</t>
  </si>
  <si>
    <t>test</t>
  </si>
  <si>
    <t>rr</t>
  </si>
  <si>
    <t>sfcQueue</t>
  </si>
  <si>
    <t>7:00:00</t>
  </si>
  <si>
    <t>22:00:00</t>
  </si>
  <si>
    <t>Вызовы потерянные в очередях</t>
  </si>
  <si>
    <t>05.03.2012</t>
  </si>
  <si>
    <t>01.03.2012</t>
  </si>
  <si>
    <t>02.03.2012</t>
  </si>
  <si>
    <t>03.03.2012</t>
  </si>
  <si>
    <t>06.03.2012</t>
  </si>
  <si>
    <t>Итог</t>
  </si>
  <si>
    <t>07.03.2012</t>
  </si>
  <si>
    <t>10.03.2012</t>
  </si>
  <si>
    <t>04.03.2012</t>
  </si>
  <si>
    <t>08.03.2012</t>
  </si>
  <si>
    <t>09.03.2012</t>
  </si>
  <si>
    <t>11.03.2012</t>
  </si>
  <si>
    <t>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</si>
</sst>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wrapText="1"/>
    </xf>
    <xf numFmtId="49" fontId="0" fillId="0" borderId="0" xfId="0" applyNumberFormat="1" applyAlignment="1">
      <alignment wrapText="1"/>
    </xf>
    <xf numFmtId="21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25"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30" formatCode="@"/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Вызовы_потерянные_в_очередях" displayName="Вызовы_потерянные_в_очередях" ref="A1:G209" totalsRowShown="0" headerRowDxfId="24" dataDxfId="23">
  <autoFilter ref="A1:G209"/>
  <tableColumns count="7">
    <tableColumn id="1" name="Name" dataDxfId="22"/>
    <tableColumn id="2" name="Очередь" dataDxfId="21"/>
    <tableColumn id="3" name="дата" dataDxfId="20"/>
    <tableColumn id="4" name="Потеряно за  день" dataDxfId="19"/>
    <tableColumn id="6" name="Время начала вызова" dataDxfId="18"/>
    <tableColumn id="7" name="Время в очереди" dataDxfId="17"/>
    <tableColumn id="5" name="Дата2" dataDxfId="16">
      <calculatedColumnFormula>DATEVALUE(Вызовы_потерянные_в_очередях[[#This Row],[дата]])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Потеряно_по_очереди_и_времени" displayName="Потеряно_по_очереди_и_времени" ref="I1:V33" totalsRowCount="1" headerRowDxfId="15">
  <autoFilter ref="I1:V32"/>
  <tableColumns count="14">
    <tableColumn id="1" name="Дата" totalsRowLabel="Итог" dataDxfId="14"/>
    <tableColumn id="8" name="2line" totalsRowFunction="sum" dataDxfId="13">
      <calculatedColumnFormula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calculatedColumnFormula>
    </tableColumn>
    <tableColumn id="6" name="appointments" totalsRowFunction="sum" dataDxfId="12">
      <calculatedColumnFormula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calculatedColumnFormula>
    </tableColumn>
    <tableColumn id="3" name="consulting" totalsRowFunction="sum" dataDxfId="11">
      <calculatedColumnFormula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calculatedColumnFormula>
    </tableColumn>
    <tableColumn id="4" name="documents" totalsRowFunction="sum" dataDxfId="10">
      <calculatedColumnFormula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calculatedColumnFormula>
    </tableColumn>
    <tableColumn id="5" name="info" totalsRowFunction="sum" dataDxfId="9">
      <calculatedColumnFormula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calculatedColumnFormula>
    </tableColumn>
    <tableColumn id="14" name="DefaultQueue" totalsRowFunction="sum" dataDxfId="8">
      <calculatedColumnFormula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calculatedColumnFormula>
    </tableColumn>
    <tableColumn id="2" name="capella" totalsRowFunction="sum" dataDxfId="7">
      <calculatedColumnFormula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calculatedColumnFormula>
    </tableColumn>
    <tableColumn id="7" name="specialists" totalsRowFunction="sum" dataDxfId="6">
      <calculatedColumnFormula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calculatedColumnFormula>
    </tableColumn>
    <tableColumn id="9" name="test" totalsRowFunction="sum" dataDxfId="5">
      <calculatedColumnFormula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calculatedColumnFormula>
    </tableColumn>
    <tableColumn id="10" name="rr" totalsRowFunction="sum" dataDxfId="4">
      <calculatedColumnFormula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calculatedColumnFormula>
    </tableColumn>
    <tableColumn id="11" name="sfcQueue" totalsRowFunction="sum" dataDxfId="3">
      <calculatedColumnFormula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calculatedColumnFormula>
    </tableColumn>
    <tableColumn id="12" name="7:00:00" totalsRowFunction="sum" dataDxfId="2">
      <calculatedColumnFormula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calculatedColumnFormula>
    </tableColumn>
    <tableColumn id="13" name="22:00:00" totalsRowFunction="sum" dataDxfId="1">
      <calculatedColumnFormula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Условия" displayName="Условия" ref="X1:X6" totalsRowShown="0" headerRowDxfId="0">
  <autoFilter ref="X1:X6"/>
  <tableColumns count="1">
    <tableColumn id="1" name="Услов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9"/>
  <sheetViews>
    <sheetView tabSelected="1" topLeftCell="N1" zoomScale="80" zoomScaleNormal="80" workbookViewId="0">
      <selection activeCell="U2" sqref="U2"/>
    </sheetView>
  </sheetViews>
  <sheetFormatPr defaultRowHeight="15" x14ac:dyDescent="0.25"/>
  <cols>
    <col min="1" max="1" width="33" style="6" bestFit="1" customWidth="1"/>
    <col min="2" max="2" width="15.140625" style="6" customWidth="1"/>
    <col min="3" max="3" width="10.85546875" style="6" customWidth="1"/>
    <col min="4" max="4" width="21.5703125" style="6" customWidth="1"/>
    <col min="5" max="5" width="17.42578125" style="6" customWidth="1"/>
    <col min="6" max="6" width="12" style="6" customWidth="1"/>
    <col min="7" max="7" width="10.85546875" style="6" bestFit="1" customWidth="1"/>
    <col min="8" max="8" width="15.7109375" style="6" customWidth="1"/>
    <col min="9" max="9" width="10.85546875" style="6" bestFit="1" customWidth="1"/>
    <col min="10" max="10" width="8.42578125" style="6" bestFit="1" customWidth="1"/>
    <col min="11" max="11" width="16.5703125" style="6" customWidth="1"/>
    <col min="12" max="12" width="13" style="6" bestFit="1" customWidth="1"/>
    <col min="13" max="13" width="13.7109375" style="6" bestFit="1" customWidth="1"/>
    <col min="14" max="14" width="7.42578125" style="6" bestFit="1" customWidth="1"/>
    <col min="15" max="15" width="16.42578125" style="6" bestFit="1" customWidth="1"/>
    <col min="16" max="16" width="13" style="6" bestFit="1" customWidth="1"/>
    <col min="17" max="17" width="10.85546875" style="6" bestFit="1" customWidth="1"/>
    <col min="18" max="18" width="7.42578125" style="6" bestFit="1" customWidth="1"/>
    <col min="19" max="19" width="5.5703125" style="6" bestFit="1" customWidth="1"/>
    <col min="20" max="21" width="13" style="6" customWidth="1"/>
    <col min="22" max="22" width="9.85546875" style="6" customWidth="1"/>
    <col min="23" max="23" width="14.42578125" style="6" customWidth="1"/>
    <col min="24" max="24" width="21.42578125" style="6" customWidth="1"/>
    <col min="25" max="25" width="9.85546875" style="6" customWidth="1"/>
    <col min="26" max="26" width="15.5703125" style="6" customWidth="1"/>
    <col min="27" max="27" width="17.140625" style="6" customWidth="1"/>
    <col min="28" max="28" width="9.85546875" style="6" customWidth="1"/>
    <col min="29" max="29" width="15.5703125" style="6" customWidth="1"/>
    <col min="30" max="31" width="10.85546875" style="6" customWidth="1"/>
    <col min="32" max="32" width="16.5703125" style="6" customWidth="1"/>
    <col min="33" max="33" width="21.5703125" style="6" bestFit="1" customWidth="1"/>
    <col min="34" max="34" width="16.42578125" style="6" bestFit="1" customWidth="1"/>
    <col min="35" max="35" width="13" style="6" bestFit="1" customWidth="1"/>
    <col min="36" max="36" width="33.140625" style="6" bestFit="1" customWidth="1"/>
    <col min="37" max="37" width="10.85546875" style="6" bestFit="1" customWidth="1"/>
    <col min="38" max="16384" width="9.140625" style="6"/>
  </cols>
  <sheetData>
    <row r="1" spans="1:33" s="1" customFormat="1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I1" s="1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1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4" t="s">
        <v>20</v>
      </c>
      <c r="X1" s="1" t="s">
        <v>34</v>
      </c>
      <c r="AG1" s="4"/>
    </row>
    <row r="2" spans="1:33" x14ac:dyDescent="0.25">
      <c r="A2" s="3" t="s">
        <v>21</v>
      </c>
      <c r="B2" s="3" t="s">
        <v>8</v>
      </c>
      <c r="C2" s="3" t="s">
        <v>22</v>
      </c>
      <c r="D2" s="1">
        <v>1</v>
      </c>
      <c r="E2" s="4">
        <v>0.30258101851851854</v>
      </c>
      <c r="F2" s="4">
        <v>3.3564814814814812E-4</v>
      </c>
      <c r="G2" s="5">
        <f>DATEVALUE(Вызовы_потерянные_в_очередях[[#This Row],[дата]])</f>
        <v>40973</v>
      </c>
      <c r="I2" s="7">
        <v>40969</v>
      </c>
      <c r="J2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7</v>
      </c>
      <c r="L2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4</v>
      </c>
      <c r="M2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5</v>
      </c>
      <c r="N2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20</v>
      </c>
      <c r="O2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3</v>
      </c>
      <c r="P2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  <c r="X2" t="s">
        <v>8</v>
      </c>
    </row>
    <row r="3" spans="1:33" x14ac:dyDescent="0.25">
      <c r="A3" s="3" t="s">
        <v>21</v>
      </c>
      <c r="B3" s="3" t="s">
        <v>9</v>
      </c>
      <c r="C3" s="3" t="s">
        <v>23</v>
      </c>
      <c r="D3" s="1">
        <v>7</v>
      </c>
      <c r="E3" s="4">
        <v>0.4210416666666667</v>
      </c>
      <c r="F3" s="4">
        <v>0</v>
      </c>
      <c r="G3" s="5">
        <f>DATEVALUE(Вызовы_потерянные_в_очередях[[#This Row],[дата]])</f>
        <v>40969</v>
      </c>
      <c r="I3" s="7">
        <v>40970</v>
      </c>
      <c r="J3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3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15</v>
      </c>
      <c r="L3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3</v>
      </c>
      <c r="M3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7</v>
      </c>
      <c r="N3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18</v>
      </c>
      <c r="O3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3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3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3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3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3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3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3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  <c r="X3" t="s">
        <v>9</v>
      </c>
    </row>
    <row r="4" spans="1:33" x14ac:dyDescent="0.25">
      <c r="A4" s="3" t="s">
        <v>21</v>
      </c>
      <c r="B4" s="3" t="s">
        <v>9</v>
      </c>
      <c r="C4" s="3" t="s">
        <v>23</v>
      </c>
      <c r="D4" s="1">
        <v>7</v>
      </c>
      <c r="E4" s="4">
        <v>0.67625000000000002</v>
      </c>
      <c r="F4" s="4">
        <v>4.6296296296296294E-5</v>
      </c>
      <c r="G4" s="5">
        <f>DATEVALUE(Вызовы_потерянные_в_очередях[[#This Row],[дата]])</f>
        <v>40969</v>
      </c>
      <c r="I4" s="7">
        <v>40971</v>
      </c>
      <c r="J4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4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3</v>
      </c>
      <c r="L4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4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1</v>
      </c>
      <c r="N4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6</v>
      </c>
      <c r="O4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4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4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4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4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4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4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4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  <c r="X4" t="s">
        <v>10</v>
      </c>
    </row>
    <row r="5" spans="1:33" x14ac:dyDescent="0.25">
      <c r="A5" s="3" t="s">
        <v>21</v>
      </c>
      <c r="B5" s="3" t="s">
        <v>9</v>
      </c>
      <c r="C5" s="3" t="s">
        <v>23</v>
      </c>
      <c r="D5" s="1">
        <v>7</v>
      </c>
      <c r="E5" s="4">
        <v>0.30150462962962959</v>
      </c>
      <c r="F5" s="4">
        <v>2.0833333333333333E-3</v>
      </c>
      <c r="G5" s="5">
        <f>DATEVALUE(Вызовы_потерянные_в_очередях[[#This Row],[дата]])</f>
        <v>40969</v>
      </c>
      <c r="I5" s="7">
        <v>40972</v>
      </c>
      <c r="J5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5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5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5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5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1</v>
      </c>
      <c r="O5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5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5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5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5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5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5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5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  <c r="X5" t="s">
        <v>11</v>
      </c>
    </row>
    <row r="6" spans="1:33" x14ac:dyDescent="0.25">
      <c r="A6" s="3" t="s">
        <v>21</v>
      </c>
      <c r="B6" s="3" t="s">
        <v>9</v>
      </c>
      <c r="C6" s="3" t="s">
        <v>23</v>
      </c>
      <c r="D6" s="1">
        <v>7</v>
      </c>
      <c r="E6" s="4">
        <v>0.30671296296296297</v>
      </c>
      <c r="F6" s="4">
        <v>1.1111111111111111E-3</v>
      </c>
      <c r="G6" s="5">
        <f>DATEVALUE(Вызовы_потерянные_в_очередях[[#This Row],[дата]])</f>
        <v>40969</v>
      </c>
      <c r="I6" s="7">
        <v>40973</v>
      </c>
      <c r="J6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1</v>
      </c>
      <c r="K6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4</v>
      </c>
      <c r="L6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2</v>
      </c>
      <c r="M6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5</v>
      </c>
      <c r="N6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12</v>
      </c>
      <c r="O6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2</v>
      </c>
      <c r="P6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6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6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6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6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6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6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  <c r="X6" t="s">
        <v>12</v>
      </c>
    </row>
    <row r="7" spans="1:33" x14ac:dyDescent="0.25">
      <c r="A7" s="3" t="s">
        <v>21</v>
      </c>
      <c r="B7" s="3" t="s">
        <v>9</v>
      </c>
      <c r="C7" s="3" t="s">
        <v>23</v>
      </c>
      <c r="D7" s="1">
        <v>7</v>
      </c>
      <c r="E7" s="4">
        <v>0.31233796296296296</v>
      </c>
      <c r="F7" s="4">
        <v>1.3888888888888889E-4</v>
      </c>
      <c r="G7" s="5">
        <f>DATEVALUE(Вызовы_потерянные_в_очередях[[#This Row],[дата]])</f>
        <v>40969</v>
      </c>
      <c r="I7" s="7">
        <v>40974</v>
      </c>
      <c r="J7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7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12</v>
      </c>
      <c r="L7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6</v>
      </c>
      <c r="M7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5</v>
      </c>
      <c r="N7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18</v>
      </c>
      <c r="O7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1</v>
      </c>
      <c r="P7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7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7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7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7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7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7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8" spans="1:33" x14ac:dyDescent="0.25">
      <c r="A8" s="3" t="s">
        <v>21</v>
      </c>
      <c r="B8" s="3" t="s">
        <v>9</v>
      </c>
      <c r="C8" s="3" t="s">
        <v>23</v>
      </c>
      <c r="D8" s="1">
        <v>7</v>
      </c>
      <c r="E8" s="4">
        <v>0.32935185185185184</v>
      </c>
      <c r="F8" s="4">
        <v>4.6296296296296294E-5</v>
      </c>
      <c r="G8" s="5">
        <f>DATEVALUE(Вызовы_потерянные_в_очередях[[#This Row],[дата]])</f>
        <v>40969</v>
      </c>
      <c r="I8" s="7">
        <v>40975</v>
      </c>
      <c r="J8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8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3</v>
      </c>
      <c r="L8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1</v>
      </c>
      <c r="M8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2</v>
      </c>
      <c r="N8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14</v>
      </c>
      <c r="O8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1</v>
      </c>
      <c r="P8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8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8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8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8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8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8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9" spans="1:33" x14ac:dyDescent="0.25">
      <c r="A9" s="3" t="s">
        <v>21</v>
      </c>
      <c r="B9" s="3" t="s">
        <v>9</v>
      </c>
      <c r="C9" s="3" t="s">
        <v>23</v>
      </c>
      <c r="D9" s="1">
        <v>7</v>
      </c>
      <c r="E9" s="4">
        <v>0.50688657407407411</v>
      </c>
      <c r="F9" s="4">
        <v>3.4722222222222222E-5</v>
      </c>
      <c r="G9" s="5">
        <f>DATEVALUE(Вызовы_потерянные_в_очередях[[#This Row],[дата]])</f>
        <v>40969</v>
      </c>
      <c r="I9" s="7">
        <v>40976</v>
      </c>
      <c r="J9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9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9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9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9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1</v>
      </c>
      <c r="O9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9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9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9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9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9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9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9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10" spans="1:33" x14ac:dyDescent="0.25">
      <c r="A10" s="3" t="s">
        <v>21</v>
      </c>
      <c r="B10" s="3" t="s">
        <v>9</v>
      </c>
      <c r="C10" s="3" t="s">
        <v>24</v>
      </c>
      <c r="D10" s="1">
        <v>15</v>
      </c>
      <c r="E10" s="4">
        <v>0.31221064814814814</v>
      </c>
      <c r="F10" s="4">
        <v>5.7870370370370378E-4</v>
      </c>
      <c r="G10" s="5">
        <f>DATEVALUE(Вызовы_потерянные_в_очередях[[#This Row],[дата]])</f>
        <v>40970</v>
      </c>
      <c r="I10" s="7">
        <v>40977</v>
      </c>
      <c r="J10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10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10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10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10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3</v>
      </c>
      <c r="O10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10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10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10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10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10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10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10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11" spans="1:33" x14ac:dyDescent="0.25">
      <c r="A11" s="3" t="s">
        <v>21</v>
      </c>
      <c r="B11" s="3" t="s">
        <v>9</v>
      </c>
      <c r="C11" s="3" t="s">
        <v>24</v>
      </c>
      <c r="D11" s="1">
        <v>15</v>
      </c>
      <c r="E11" s="4">
        <v>0.3195601851851852</v>
      </c>
      <c r="F11" s="4">
        <v>8.9120370370370362E-4</v>
      </c>
      <c r="G11" s="5">
        <f>DATEVALUE(Вызовы_потерянные_в_очередях[[#This Row],[дата]])</f>
        <v>40970</v>
      </c>
      <c r="I11" s="7">
        <v>40978</v>
      </c>
      <c r="J11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11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1</v>
      </c>
      <c r="L11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11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11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1</v>
      </c>
      <c r="O11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1</v>
      </c>
      <c r="P11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11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11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11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11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11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11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12" spans="1:33" x14ac:dyDescent="0.25">
      <c r="A12" s="3" t="s">
        <v>21</v>
      </c>
      <c r="B12" s="3" t="s">
        <v>9</v>
      </c>
      <c r="C12" s="3" t="s">
        <v>24</v>
      </c>
      <c r="D12" s="1">
        <v>15</v>
      </c>
      <c r="E12" s="4">
        <v>0.32013888888888892</v>
      </c>
      <c r="F12" s="4">
        <v>9.2592592592592588E-5</v>
      </c>
      <c r="G12" s="5">
        <f>DATEVALUE(Вызовы_потерянные_в_очередях[[#This Row],[дата]])</f>
        <v>40970</v>
      </c>
      <c r="I12" s="7">
        <v>40979</v>
      </c>
      <c r="J12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12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2</v>
      </c>
      <c r="L12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2</v>
      </c>
      <c r="M12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1</v>
      </c>
      <c r="N12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13</v>
      </c>
      <c r="O12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1</v>
      </c>
      <c r="P12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12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12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12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12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12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12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13" spans="1:33" x14ac:dyDescent="0.25">
      <c r="A13" s="3" t="s">
        <v>21</v>
      </c>
      <c r="B13" s="3" t="s">
        <v>9</v>
      </c>
      <c r="C13" s="3" t="s">
        <v>24</v>
      </c>
      <c r="D13" s="1">
        <v>15</v>
      </c>
      <c r="E13" s="4">
        <v>0.38667824074074075</v>
      </c>
      <c r="F13" s="4">
        <v>2.3148148148148147E-5</v>
      </c>
      <c r="G13" s="5">
        <f>DATEVALUE(Вызовы_потерянные_в_очередях[[#This Row],[дата]])</f>
        <v>40970</v>
      </c>
      <c r="I13" s="7">
        <v>40980</v>
      </c>
      <c r="J13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13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13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13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13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13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13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13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13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13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13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13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13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14" spans="1:33" x14ac:dyDescent="0.25">
      <c r="A14" s="3" t="s">
        <v>21</v>
      </c>
      <c r="B14" s="3" t="s">
        <v>9</v>
      </c>
      <c r="C14" s="3" t="s">
        <v>24</v>
      </c>
      <c r="D14" s="1">
        <v>15</v>
      </c>
      <c r="E14" s="4">
        <v>0.45408564814814811</v>
      </c>
      <c r="F14" s="4">
        <v>4.8611111111111104E-4</v>
      </c>
      <c r="G14" s="5">
        <f>DATEVALUE(Вызовы_потерянные_в_очередях[[#This Row],[дата]])</f>
        <v>40970</v>
      </c>
      <c r="I14" s="7">
        <v>40981</v>
      </c>
      <c r="J14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14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14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14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14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14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14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14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14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14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14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14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14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15" spans="1:33" x14ac:dyDescent="0.25">
      <c r="A15" s="3" t="s">
        <v>21</v>
      </c>
      <c r="B15" s="3" t="s">
        <v>9</v>
      </c>
      <c r="C15" s="3" t="s">
        <v>24</v>
      </c>
      <c r="D15" s="1">
        <v>15</v>
      </c>
      <c r="E15" s="4">
        <v>0.45408564814814811</v>
      </c>
      <c r="F15" s="4">
        <v>6.134259259259259E-4</v>
      </c>
      <c r="G15" s="5">
        <f>DATEVALUE(Вызовы_потерянные_в_очередях[[#This Row],[дата]])</f>
        <v>40970</v>
      </c>
      <c r="I15" s="7">
        <v>40982</v>
      </c>
      <c r="J15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15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15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15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15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15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15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15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15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15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15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15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15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16" spans="1:33" x14ac:dyDescent="0.25">
      <c r="A16" s="3" t="s">
        <v>21</v>
      </c>
      <c r="B16" s="3" t="s">
        <v>9</v>
      </c>
      <c r="C16" s="3" t="s">
        <v>24</v>
      </c>
      <c r="D16" s="1">
        <v>15</v>
      </c>
      <c r="E16" s="4">
        <v>0.68195601851851861</v>
      </c>
      <c r="F16" s="4">
        <v>2.3148148148148147E-5</v>
      </c>
      <c r="G16" s="5">
        <f>DATEVALUE(Вызовы_потерянные_в_очередях[[#This Row],[дата]])</f>
        <v>40970</v>
      </c>
      <c r="I16" s="7">
        <v>40983</v>
      </c>
      <c r="J16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16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16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16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16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16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16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16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16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16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16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16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16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17" spans="1:22" x14ac:dyDescent="0.25">
      <c r="A17" s="3" t="s">
        <v>21</v>
      </c>
      <c r="B17" s="3" t="s">
        <v>9</v>
      </c>
      <c r="C17" s="3" t="s">
        <v>24</v>
      </c>
      <c r="D17" s="1">
        <v>15</v>
      </c>
      <c r="E17" s="4">
        <v>0.29627314814814815</v>
      </c>
      <c r="F17" s="4">
        <v>1.1921296296296296E-3</v>
      </c>
      <c r="G17" s="5">
        <f>DATEVALUE(Вызовы_потерянные_в_очередях[[#This Row],[дата]])</f>
        <v>40970</v>
      </c>
      <c r="I17" s="7">
        <v>40984</v>
      </c>
      <c r="J17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17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17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17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17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17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17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17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17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17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17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17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17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18" spans="1:22" x14ac:dyDescent="0.25">
      <c r="A18" s="3" t="s">
        <v>21</v>
      </c>
      <c r="B18" s="3" t="s">
        <v>9</v>
      </c>
      <c r="C18" s="3" t="s">
        <v>24</v>
      </c>
      <c r="D18" s="1">
        <v>15</v>
      </c>
      <c r="E18" s="4">
        <v>0.29831018518518521</v>
      </c>
      <c r="F18" s="4">
        <v>9.6064814814814808E-4</v>
      </c>
      <c r="G18" s="5">
        <f>DATEVALUE(Вызовы_потерянные_в_очередях[[#This Row],[дата]])</f>
        <v>40970</v>
      </c>
      <c r="I18" s="7">
        <v>40985</v>
      </c>
      <c r="J18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18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18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18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18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18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18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18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18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18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18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18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18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19" spans="1:22" x14ac:dyDescent="0.25">
      <c r="A19" s="3" t="s">
        <v>21</v>
      </c>
      <c r="B19" s="3" t="s">
        <v>9</v>
      </c>
      <c r="C19" s="3" t="s">
        <v>24</v>
      </c>
      <c r="D19" s="1">
        <v>15</v>
      </c>
      <c r="E19" s="4">
        <v>0.30312500000000003</v>
      </c>
      <c r="F19" s="4">
        <v>2.7777777777777778E-4</v>
      </c>
      <c r="G19" s="5">
        <f>DATEVALUE(Вызовы_потерянные_в_очередях[[#This Row],[дата]])</f>
        <v>40970</v>
      </c>
      <c r="I19" s="7">
        <v>40986</v>
      </c>
      <c r="J19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19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19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19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19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19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19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19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19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19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19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19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19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20" spans="1:22" x14ac:dyDescent="0.25">
      <c r="A20" s="3" t="s">
        <v>21</v>
      </c>
      <c r="B20" s="3" t="s">
        <v>9</v>
      </c>
      <c r="C20" s="3" t="s">
        <v>24</v>
      </c>
      <c r="D20" s="1">
        <v>15</v>
      </c>
      <c r="E20" s="4">
        <v>0.31783564814814813</v>
      </c>
      <c r="F20" s="4">
        <v>9.3750000000000007E-4</v>
      </c>
      <c r="G20" s="5">
        <f>DATEVALUE(Вызовы_потерянные_в_очередях[[#This Row],[дата]])</f>
        <v>40970</v>
      </c>
      <c r="I20" s="7">
        <v>40987</v>
      </c>
      <c r="J20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0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20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20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20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20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20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0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0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0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0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0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0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21" spans="1:22" x14ac:dyDescent="0.25">
      <c r="A21" s="3" t="s">
        <v>21</v>
      </c>
      <c r="B21" s="3" t="s">
        <v>9</v>
      </c>
      <c r="C21" s="3" t="s">
        <v>24</v>
      </c>
      <c r="D21" s="1">
        <v>15</v>
      </c>
      <c r="E21" s="4">
        <v>0.45059027777777777</v>
      </c>
      <c r="F21" s="4">
        <v>4.6296296296296294E-5</v>
      </c>
      <c r="G21" s="5">
        <f>DATEVALUE(Вызовы_потерянные_в_очередях[[#This Row],[дата]])</f>
        <v>40970</v>
      </c>
      <c r="I21" s="7">
        <v>40988</v>
      </c>
      <c r="J21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1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21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21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21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21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21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1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1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1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1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1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1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22" spans="1:22" x14ac:dyDescent="0.25">
      <c r="A22" s="3" t="s">
        <v>21</v>
      </c>
      <c r="B22" s="3" t="s">
        <v>9</v>
      </c>
      <c r="C22" s="3" t="s">
        <v>24</v>
      </c>
      <c r="D22" s="1">
        <v>15</v>
      </c>
      <c r="E22" s="4">
        <v>0.45354166666666668</v>
      </c>
      <c r="F22" s="4">
        <v>4.6296296296296293E-4</v>
      </c>
      <c r="G22" s="5">
        <f>DATEVALUE(Вызовы_потерянные_в_очередях[[#This Row],[дата]])</f>
        <v>40970</v>
      </c>
      <c r="I22" s="7">
        <v>40989</v>
      </c>
      <c r="J22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2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22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22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22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22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22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2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2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2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2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2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2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23" spans="1:22" x14ac:dyDescent="0.25">
      <c r="A23" s="3" t="s">
        <v>21</v>
      </c>
      <c r="B23" s="3" t="s">
        <v>9</v>
      </c>
      <c r="C23" s="3" t="s">
        <v>24</v>
      </c>
      <c r="D23" s="1">
        <v>15</v>
      </c>
      <c r="E23" s="4">
        <v>0.51809027777777772</v>
      </c>
      <c r="F23" s="4">
        <v>3.4722222222222222E-5</v>
      </c>
      <c r="G23" s="5">
        <f>DATEVALUE(Вызовы_потерянные_в_очередях[[#This Row],[дата]])</f>
        <v>40970</v>
      </c>
      <c r="I23" s="7">
        <v>40990</v>
      </c>
      <c r="J23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3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23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23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23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23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23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3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3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3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3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3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3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24" spans="1:22" x14ac:dyDescent="0.25">
      <c r="A24" s="3" t="s">
        <v>21</v>
      </c>
      <c r="B24" s="3" t="s">
        <v>9</v>
      </c>
      <c r="C24" s="3" t="s">
        <v>24</v>
      </c>
      <c r="D24" s="1">
        <v>15</v>
      </c>
      <c r="E24" s="4">
        <v>0.61716435185185181</v>
      </c>
      <c r="F24" s="4">
        <v>4.6296296296296294E-5</v>
      </c>
      <c r="G24" s="5">
        <f>DATEVALUE(Вызовы_потерянные_в_очередях[[#This Row],[дата]])</f>
        <v>40970</v>
      </c>
      <c r="I24" s="7">
        <v>40991</v>
      </c>
      <c r="J24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4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24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24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24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24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24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4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4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4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4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4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4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25" spans="1:22" x14ac:dyDescent="0.25">
      <c r="A25" s="3" t="s">
        <v>21</v>
      </c>
      <c r="B25" s="3" t="s">
        <v>9</v>
      </c>
      <c r="C25" s="3" t="s">
        <v>25</v>
      </c>
      <c r="D25" s="1">
        <v>3</v>
      </c>
      <c r="E25" s="4">
        <v>0.31494212962962964</v>
      </c>
      <c r="F25" s="4">
        <v>1.6666666666666668E-3</v>
      </c>
      <c r="G25" s="5">
        <f>DATEVALUE(Вызовы_потерянные_в_очередях[[#This Row],[дата]])</f>
        <v>40971</v>
      </c>
      <c r="I25" s="7">
        <v>40992</v>
      </c>
      <c r="J25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5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25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25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25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25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25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5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5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5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5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5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5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26" spans="1:22" x14ac:dyDescent="0.25">
      <c r="A26" s="3" t="s">
        <v>21</v>
      </c>
      <c r="B26" s="3" t="s">
        <v>9</v>
      </c>
      <c r="C26" s="3" t="s">
        <v>25</v>
      </c>
      <c r="D26" s="1">
        <v>3</v>
      </c>
      <c r="E26" s="4">
        <v>0.32640046296296293</v>
      </c>
      <c r="F26" s="4">
        <v>3.645833333333333E-3</v>
      </c>
      <c r="G26" s="5">
        <f>DATEVALUE(Вызовы_потерянные_в_очередях[[#This Row],[дата]])</f>
        <v>40971</v>
      </c>
      <c r="I26" s="7">
        <v>40993</v>
      </c>
      <c r="J26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6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26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26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26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26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26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6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6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6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6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6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6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27" spans="1:22" x14ac:dyDescent="0.25">
      <c r="A27" s="3" t="s">
        <v>21</v>
      </c>
      <c r="B27" s="3" t="s">
        <v>9</v>
      </c>
      <c r="C27" s="3" t="s">
        <v>25</v>
      </c>
      <c r="D27" s="1">
        <v>3</v>
      </c>
      <c r="E27" s="4">
        <v>0.29396990740740742</v>
      </c>
      <c r="F27" s="4">
        <v>6.8287037037037025E-4</v>
      </c>
      <c r="G27" s="5">
        <f>DATEVALUE(Вызовы_потерянные_в_очередях[[#This Row],[дата]])</f>
        <v>40971</v>
      </c>
      <c r="I27" s="7">
        <v>40994</v>
      </c>
      <c r="J27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7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27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27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27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27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27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7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7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7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7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7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7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28" spans="1:22" x14ac:dyDescent="0.25">
      <c r="A28" s="3" t="s">
        <v>21</v>
      </c>
      <c r="B28" s="3" t="s">
        <v>9</v>
      </c>
      <c r="C28" s="3" t="s">
        <v>22</v>
      </c>
      <c r="D28" s="1">
        <v>4</v>
      </c>
      <c r="E28" s="4">
        <v>0.29739583333333336</v>
      </c>
      <c r="F28" s="4">
        <v>8.9120370370370362E-4</v>
      </c>
      <c r="G28" s="5">
        <f>DATEVALUE(Вызовы_потерянные_в_очередях[[#This Row],[дата]])</f>
        <v>40973</v>
      </c>
      <c r="I28" s="7">
        <v>40995</v>
      </c>
      <c r="J28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8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28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28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28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28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28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8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8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8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8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8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8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29" spans="1:22" x14ac:dyDescent="0.25">
      <c r="A29" s="3" t="s">
        <v>21</v>
      </c>
      <c r="B29" s="3" t="s">
        <v>9</v>
      </c>
      <c r="C29" s="3" t="s">
        <v>22</v>
      </c>
      <c r="D29" s="1">
        <v>4</v>
      </c>
      <c r="E29" s="4">
        <v>0.30462962962962964</v>
      </c>
      <c r="F29" s="4">
        <v>1.2384259259259258E-3</v>
      </c>
      <c r="G29" s="5">
        <f>DATEVALUE(Вызовы_потерянные_в_очередях[[#This Row],[дата]])</f>
        <v>40973</v>
      </c>
      <c r="I29" s="7">
        <v>40996</v>
      </c>
      <c r="J29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29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29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29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29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29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29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29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29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29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29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29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29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30" spans="1:22" x14ac:dyDescent="0.25">
      <c r="A30" s="3" t="s">
        <v>21</v>
      </c>
      <c r="B30" s="3" t="s">
        <v>9</v>
      </c>
      <c r="C30" s="3" t="s">
        <v>22</v>
      </c>
      <c r="D30" s="1">
        <v>4</v>
      </c>
      <c r="E30" s="4">
        <v>0.41567129629629629</v>
      </c>
      <c r="F30" s="4">
        <v>2.3148148148148147E-5</v>
      </c>
      <c r="G30" s="5">
        <f>DATEVALUE(Вызовы_потерянные_в_очередях[[#This Row],[дата]])</f>
        <v>40973</v>
      </c>
      <c r="I30" s="7">
        <v>40997</v>
      </c>
      <c r="J30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30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30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30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30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30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30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30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30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30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30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30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30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31" spans="1:22" x14ac:dyDescent="0.25">
      <c r="A31" s="3" t="s">
        <v>21</v>
      </c>
      <c r="B31" s="3" t="s">
        <v>9</v>
      </c>
      <c r="C31" s="3" t="s">
        <v>22</v>
      </c>
      <c r="D31" s="1">
        <v>4</v>
      </c>
      <c r="E31" s="4">
        <v>0.46162037037037035</v>
      </c>
      <c r="F31" s="4">
        <v>4.6296296296296294E-5</v>
      </c>
      <c r="G31" s="5">
        <f>DATEVALUE(Вызовы_потерянные_в_очередях[[#This Row],[дата]])</f>
        <v>40973</v>
      </c>
      <c r="I31" s="7">
        <v>40998</v>
      </c>
      <c r="J31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31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31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31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31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31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31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31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31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31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31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31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31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32" spans="1:22" x14ac:dyDescent="0.25">
      <c r="A32" s="3" t="s">
        <v>21</v>
      </c>
      <c r="B32" s="3" t="s">
        <v>9</v>
      </c>
      <c r="C32" s="3" t="s">
        <v>26</v>
      </c>
      <c r="D32" s="1">
        <v>12</v>
      </c>
      <c r="E32" s="4">
        <v>0.3694675925925926</v>
      </c>
      <c r="F32" s="4">
        <v>5.9027777777777778E-4</v>
      </c>
      <c r="G32" s="5">
        <f>DATEVALUE(Вызовы_потерянные_в_очередях[[#This Row],[дата]])</f>
        <v>40974</v>
      </c>
      <c r="I32" s="7">
        <v>40999</v>
      </c>
      <c r="J32">
        <f>COUNTIFS(Вызовы_потерянные_в_очередях[Очередь],Потеряно_по_очереди_и_времени[[#Headers],[2line]],Вызовы_потерянные_в_очередях[Дата2],Потеряно_по_очереди_и_времени[[#This Row],[Дата]])</f>
        <v>0</v>
      </c>
      <c r="K32">
        <f>COUNTIFS(Вызовы_потерянные_в_очередях[Очередь],Потеряно_по_очереди_и_времени[[#Headers],[appointments]],Вызовы_потерянные_в_очередях[Дата2],Потеряно_по_очереди_и_времени[[#This Row],[Дата]])</f>
        <v>0</v>
      </c>
      <c r="L32">
        <f>COUNTIFS(Вызовы_потерянные_в_очередях[Очередь],Потеряно_по_очереди_и_времени[[#Headers],[consulting]],Вызовы_потерянные_в_очередях[Дата2],Потеряно_по_очереди_и_времени[[#This Row],[Дата]])</f>
        <v>0</v>
      </c>
      <c r="M32">
        <f>COUNTIFS(Вызовы_потерянные_в_очередях[Очередь],Потеряно_по_очереди_и_времени[[#Headers],[documents]],Вызовы_потерянные_в_очередях[Дата2],Потеряно_по_очереди_и_времени[[#This Row],[Дата]])</f>
        <v>0</v>
      </c>
      <c r="N32">
        <f>COUNTIFS(Вызовы_потерянные_в_очередях[Очередь],Потеряно_по_очереди_и_времени[[#Headers],[info]],Вызовы_потерянные_в_очередях[Дата2],Потеряно_по_очереди_и_времени[[#This Row],[Дата]])</f>
        <v>0</v>
      </c>
      <c r="O32" s="6">
        <f>COUNTIFS(Вызовы_потерянные_в_очередях[Очередь],Потеряно_по_очереди_и_времени[[#Headers],[DefaultQueue]],Вызовы_потерянные_в_очередях[Дата2],Потеряно_по_очереди_и_времени[[#This Row],[Дата]])</f>
        <v>0</v>
      </c>
      <c r="P32" s="6">
        <f>COUNTIFS(Вызовы_потерянные_в_очередях[Очередь],Потеряно_по_очереди_и_времени[[#Headers],[capella]],Вызовы_потерянные_в_очередях[Дата2],Потеряно_по_очереди_и_времени[[#This Row],[Дата]])</f>
        <v>0</v>
      </c>
      <c r="Q32">
        <f>COUNTIFS(Вызовы_потерянные_в_очередях[Очередь],Потеряно_по_очереди_и_времени[[#Headers],[specialists]],Вызовы_потерянные_в_очередях[Дата2],Потеряно_по_очереди_и_времени[[#This Row],[Дата]])</f>
        <v>0</v>
      </c>
      <c r="R32">
        <f>COUNTIFS(Вызовы_потерянные_в_очередях[Очередь],Потеряно_по_очереди_и_времени[[#Headers],[test]],Вызовы_потерянные_в_очередях[Дата2],Потеряно_по_очереди_и_времени[[#This Row],[Дата]])</f>
        <v>0</v>
      </c>
      <c r="S32">
        <f>COUNTIFS(Вызовы_потерянные_в_очередях[Очередь],Потеряно_по_очереди_и_времени[[#Headers],[rr]],Вызовы_потерянные_в_очередях[Дата2],Потеряно_по_очереди_и_времени[[#This Row],[Дата]])</f>
        <v>0</v>
      </c>
      <c r="T32">
        <f>COUNTIFS(Вызовы_потерянные_в_очередях[Очередь],Потеряно_по_очереди_и_времени[[#Headers],[sfcQueue]],Вызовы_потерянные_в_очередях[Дата2],Потеряно_по_очереди_и_времени[[#This Row],[Дата]])</f>
        <v>0</v>
      </c>
      <c r="U32">
        <f>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вызова],"&lt;=7:00:00",Вызовы_потерянные_в_очередях[Дата2],Потеряно_по_очереди_и_времени[[#This Row],[Дата]],Вызовы_потерянные_в_очередях[Очередь],"2line")</f>
        <v>0</v>
      </c>
      <c r="V32">
        <f>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Row],[Дата]],Вызовы_потерянные_в_очередях[Очередь],"info")+COUNTIFS(Вызовы_потерянные_в_очередях[Время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Row],[Дата]],Вызовы_потерянные_в_очередях[Очередь],"appointments")+COUNTIFS(Вызовы_потерянные_в_очередях[Время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Row],[Дата]],Вызовы_потерянные_в_очередях[Очередь],"documents")+COUNTIFS(Вызовы_потерянные_в_очередях[Время начала вызова],"&gt;=22:00:00",Вызовы_потерянные_в_очередях[Дата2],Потеряно_по_очереди_и_времени[[#This Row],[Дата]],Вызовы_потерянные_в_очередях[Очередь],"2line")</f>
        <v>0</v>
      </c>
    </row>
    <row r="33" spans="1:22" x14ac:dyDescent="0.25">
      <c r="A33" s="3" t="s">
        <v>21</v>
      </c>
      <c r="B33" s="3" t="s">
        <v>9</v>
      </c>
      <c r="C33" s="3" t="s">
        <v>26</v>
      </c>
      <c r="D33" s="1">
        <v>12</v>
      </c>
      <c r="E33" s="4">
        <v>0.43535879629629631</v>
      </c>
      <c r="F33" s="4">
        <v>4.6296296296296294E-5</v>
      </c>
      <c r="G33" s="5">
        <f>DATEVALUE(Вызовы_потерянные_в_очередях[[#This Row],[дата]])</f>
        <v>40974</v>
      </c>
      <c r="I33" t="s">
        <v>27</v>
      </c>
      <c r="J33">
        <f>SUBTOTAL(109,Потеряно_по_очереди_и_времени[2line])</f>
        <v>1</v>
      </c>
      <c r="K33">
        <f>SUBTOTAL(109,Потеряно_по_очереди_и_времени[appointments])</f>
        <v>47</v>
      </c>
      <c r="L33">
        <f>SUBTOTAL(109,Потеряно_по_очереди_и_времени[consulting])</f>
        <v>18</v>
      </c>
      <c r="M33">
        <f>SUBTOTAL(109,Потеряно_по_очереди_и_времени[documents])</f>
        <v>26</v>
      </c>
      <c r="N33">
        <f>SUBTOTAL(109,Потеряно_по_очереди_и_времени[info])</f>
        <v>107</v>
      </c>
      <c r="O33">
        <f>SUBTOTAL(109,Потеряно_по_очереди_и_времени[DefaultQueue])</f>
        <v>9</v>
      </c>
      <c r="P33">
        <f>SUBTOTAL(109,Потеряно_по_очереди_и_времени[capella])</f>
        <v>0</v>
      </c>
      <c r="Q33">
        <f>SUBTOTAL(109,Потеряно_по_очереди_и_времени[specialists])</f>
        <v>0</v>
      </c>
      <c r="R33">
        <f>SUBTOTAL(109,Потеряно_по_очереди_и_времени[test])</f>
        <v>0</v>
      </c>
      <c r="S33">
        <f>SUBTOTAL(109,Потеряно_по_очереди_и_времени[rr])</f>
        <v>0</v>
      </c>
      <c r="T33">
        <f>SUBTOTAL(109,Потеряно_по_очереди_и_времени[sfcQueue])</f>
        <v>0</v>
      </c>
      <c r="U33">
        <f>SUBTOTAL(109,Потеряно_по_очереди_и_времени[7:00:00])</f>
        <v>0</v>
      </c>
      <c r="V33">
        <f>SUBTOTAL(109,Потеряно_по_очереди_и_времени[22:00:00])</f>
        <v>0</v>
      </c>
    </row>
    <row r="34" spans="1:22" x14ac:dyDescent="0.25">
      <c r="A34" s="3" t="s">
        <v>21</v>
      </c>
      <c r="B34" s="3" t="s">
        <v>9</v>
      </c>
      <c r="C34" s="3" t="s">
        <v>26</v>
      </c>
      <c r="D34" s="1">
        <v>12</v>
      </c>
      <c r="E34" s="4">
        <v>0.43636574074074069</v>
      </c>
      <c r="F34" s="4">
        <v>5.7870370370370378E-4</v>
      </c>
      <c r="G34" s="5">
        <f>DATEVALUE(Вызовы_потерянные_в_очередях[[#This Row],[дата]])</f>
        <v>40974</v>
      </c>
    </row>
    <row r="35" spans="1:22" x14ac:dyDescent="0.25">
      <c r="A35" s="3" t="s">
        <v>21</v>
      </c>
      <c r="B35" s="3" t="s">
        <v>9</v>
      </c>
      <c r="C35" s="3" t="s">
        <v>26</v>
      </c>
      <c r="D35" s="1">
        <v>12</v>
      </c>
      <c r="E35" s="4">
        <v>0.69751157407407405</v>
      </c>
      <c r="F35" s="4">
        <v>2.3148148148148147E-5</v>
      </c>
      <c r="G35" s="5">
        <f>DATEVALUE(Вызовы_потерянные_в_очередях[[#This Row],[дата]])</f>
        <v>40974</v>
      </c>
    </row>
    <row r="36" spans="1:22" x14ac:dyDescent="0.25">
      <c r="A36" s="3" t="s">
        <v>21</v>
      </c>
      <c r="B36" s="3" t="s">
        <v>9</v>
      </c>
      <c r="C36" s="3" t="s">
        <v>26</v>
      </c>
      <c r="D36" s="1">
        <v>12</v>
      </c>
      <c r="E36" s="4">
        <v>0.36275462962962962</v>
      </c>
      <c r="F36" s="4">
        <v>4.3981481481481481E-4</v>
      </c>
      <c r="G36" s="5">
        <f>DATEVALUE(Вызовы_потерянные_в_очередях[[#This Row],[дата]])</f>
        <v>40974</v>
      </c>
    </row>
    <row r="37" spans="1:22" x14ac:dyDescent="0.25">
      <c r="A37" s="3" t="s">
        <v>21</v>
      </c>
      <c r="B37" s="3" t="s">
        <v>9</v>
      </c>
      <c r="C37" s="3" t="s">
        <v>26</v>
      </c>
      <c r="D37" s="1">
        <v>12</v>
      </c>
      <c r="E37" s="4">
        <v>0.3631712962962963</v>
      </c>
      <c r="F37" s="4">
        <v>6.7129629629629625E-4</v>
      </c>
      <c r="G37" s="5">
        <f>DATEVALUE(Вызовы_потерянные_в_очередях[[#This Row],[дата]])</f>
        <v>40974</v>
      </c>
    </row>
    <row r="38" spans="1:22" x14ac:dyDescent="0.25">
      <c r="A38" s="3" t="s">
        <v>21</v>
      </c>
      <c r="B38" s="3" t="s">
        <v>9</v>
      </c>
      <c r="C38" s="3" t="s">
        <v>26</v>
      </c>
      <c r="D38" s="1">
        <v>12</v>
      </c>
      <c r="E38" s="4">
        <v>0.36504629629629631</v>
      </c>
      <c r="F38" s="4">
        <v>5.9027777777777778E-4</v>
      </c>
      <c r="G38" s="5">
        <f>DATEVALUE(Вызовы_потерянные_в_очередях[[#This Row],[дата]])</f>
        <v>40974</v>
      </c>
    </row>
    <row r="39" spans="1:22" x14ac:dyDescent="0.25">
      <c r="A39" s="3" t="s">
        <v>21</v>
      </c>
      <c r="B39" s="3" t="s">
        <v>9</v>
      </c>
      <c r="C39" s="3" t="s">
        <v>26</v>
      </c>
      <c r="D39" s="1">
        <v>12</v>
      </c>
      <c r="E39" s="4">
        <v>0.44394675925925925</v>
      </c>
      <c r="F39" s="4">
        <v>1.1574074074074073E-5</v>
      </c>
      <c r="G39" s="5">
        <f>DATEVALUE(Вызовы_потерянные_в_очередях[[#This Row],[дата]])</f>
        <v>40974</v>
      </c>
    </row>
    <row r="40" spans="1:22" x14ac:dyDescent="0.25">
      <c r="A40" s="3" t="s">
        <v>21</v>
      </c>
      <c r="B40" s="3" t="s">
        <v>9</v>
      </c>
      <c r="C40" s="3" t="s">
        <v>26</v>
      </c>
      <c r="D40" s="1">
        <v>12</v>
      </c>
      <c r="E40" s="4">
        <v>0.4601851851851852</v>
      </c>
      <c r="F40" s="4">
        <v>9.2592592592592588E-5</v>
      </c>
      <c r="G40" s="5">
        <f>DATEVALUE(Вызовы_потерянные_в_очередях[[#This Row],[дата]])</f>
        <v>40974</v>
      </c>
    </row>
    <row r="41" spans="1:22" x14ac:dyDescent="0.25">
      <c r="A41" s="3" t="s">
        <v>21</v>
      </c>
      <c r="B41" s="3" t="s">
        <v>9</v>
      </c>
      <c r="C41" s="3" t="s">
        <v>26</v>
      </c>
      <c r="D41" s="1">
        <v>12</v>
      </c>
      <c r="E41" s="4">
        <v>0.52048611111111109</v>
      </c>
      <c r="F41" s="4">
        <v>2.3148148148148147E-5</v>
      </c>
      <c r="G41" s="5">
        <f>DATEVALUE(Вызовы_потерянные_в_очередях[[#This Row],[дата]])</f>
        <v>40974</v>
      </c>
    </row>
    <row r="42" spans="1:22" x14ac:dyDescent="0.25">
      <c r="A42" s="3" t="s">
        <v>21</v>
      </c>
      <c r="B42" s="3" t="s">
        <v>9</v>
      </c>
      <c r="C42" s="3" t="s">
        <v>26</v>
      </c>
      <c r="D42" s="1">
        <v>12</v>
      </c>
      <c r="E42" s="4">
        <v>0.58101851851851849</v>
      </c>
      <c r="F42" s="4">
        <v>0</v>
      </c>
      <c r="G42" s="5">
        <f>DATEVALUE(Вызовы_потерянные_в_очередях[[#This Row],[дата]])</f>
        <v>40974</v>
      </c>
    </row>
    <row r="43" spans="1:22" x14ac:dyDescent="0.25">
      <c r="A43" s="3" t="s">
        <v>21</v>
      </c>
      <c r="B43" s="3" t="s">
        <v>9</v>
      </c>
      <c r="C43" s="3" t="s">
        <v>26</v>
      </c>
      <c r="D43" s="1">
        <v>12</v>
      </c>
      <c r="E43" s="4">
        <v>0.76269675925925917</v>
      </c>
      <c r="F43" s="4">
        <v>7.175925925925927E-4</v>
      </c>
      <c r="G43" s="5">
        <f>DATEVALUE(Вызовы_потерянные_в_очередях[[#This Row],[дата]])</f>
        <v>40974</v>
      </c>
    </row>
    <row r="44" spans="1:22" x14ac:dyDescent="0.25">
      <c r="A44" s="3" t="s">
        <v>21</v>
      </c>
      <c r="B44" s="3" t="s">
        <v>9</v>
      </c>
      <c r="C44" s="3" t="s">
        <v>28</v>
      </c>
      <c r="D44" s="1">
        <v>3</v>
      </c>
      <c r="E44" s="4">
        <v>0.59295138888888888</v>
      </c>
      <c r="F44" s="4">
        <v>2.3148148148148147E-5</v>
      </c>
      <c r="G44" s="5">
        <f>DATEVALUE(Вызовы_потерянные_в_очередях[[#This Row],[дата]])</f>
        <v>40975</v>
      </c>
    </row>
    <row r="45" spans="1:22" x14ac:dyDescent="0.25">
      <c r="A45" s="3" t="s">
        <v>21</v>
      </c>
      <c r="B45" s="3" t="s">
        <v>9</v>
      </c>
      <c r="C45" s="3" t="s">
        <v>28</v>
      </c>
      <c r="D45" s="1">
        <v>3</v>
      </c>
      <c r="E45" s="4">
        <v>0.33229166666666665</v>
      </c>
      <c r="F45" s="4">
        <v>2.3148148148148147E-5</v>
      </c>
      <c r="G45" s="5">
        <f>DATEVALUE(Вызовы_потерянные_в_очередях[[#This Row],[дата]])</f>
        <v>40975</v>
      </c>
    </row>
    <row r="46" spans="1:22" x14ac:dyDescent="0.25">
      <c r="A46" s="3" t="s">
        <v>21</v>
      </c>
      <c r="B46" s="3" t="s">
        <v>9</v>
      </c>
      <c r="C46" s="3" t="s">
        <v>28</v>
      </c>
      <c r="D46" s="1">
        <v>3</v>
      </c>
      <c r="E46" s="4">
        <v>0.61440972222222223</v>
      </c>
      <c r="F46" s="4">
        <v>5.7870370370370366E-5</v>
      </c>
      <c r="G46" s="5">
        <f>DATEVALUE(Вызовы_потерянные_в_очередях[[#This Row],[дата]])</f>
        <v>40975</v>
      </c>
    </row>
    <row r="47" spans="1:22" x14ac:dyDescent="0.25">
      <c r="A47" s="3" t="s">
        <v>21</v>
      </c>
      <c r="B47" s="3" t="s">
        <v>9</v>
      </c>
      <c r="C47" s="3" t="s">
        <v>29</v>
      </c>
      <c r="D47" s="1">
        <v>1</v>
      </c>
      <c r="E47" s="4">
        <v>0.5722800925925926</v>
      </c>
      <c r="F47" s="4">
        <v>2.3148148148148147E-5</v>
      </c>
      <c r="G47" s="5">
        <f>DATEVALUE(Вызовы_потерянные_в_очередях[[#This Row],[дата]])</f>
        <v>40978</v>
      </c>
    </row>
    <row r="48" spans="1:22" x14ac:dyDescent="0.25">
      <c r="A48" s="3" t="s">
        <v>21</v>
      </c>
      <c r="B48" s="3" t="s">
        <v>10</v>
      </c>
      <c r="C48" s="3" t="s">
        <v>23</v>
      </c>
      <c r="D48" s="1">
        <v>4</v>
      </c>
      <c r="E48" s="4">
        <v>0.30538194444444444</v>
      </c>
      <c r="F48" s="4">
        <v>1.3888888888888889E-4</v>
      </c>
      <c r="G48" s="5">
        <f>DATEVALUE(Вызовы_потерянные_в_очередях[[#This Row],[дата]])</f>
        <v>40969</v>
      </c>
    </row>
    <row r="49" spans="1:7" x14ac:dyDescent="0.25">
      <c r="A49" s="3" t="s">
        <v>21</v>
      </c>
      <c r="B49" s="3" t="s">
        <v>10</v>
      </c>
      <c r="C49" s="3" t="s">
        <v>23</v>
      </c>
      <c r="D49" s="1">
        <v>4</v>
      </c>
      <c r="E49" s="4">
        <v>0.31237268518518518</v>
      </c>
      <c r="F49" s="4">
        <v>1.6087962962962963E-3</v>
      </c>
      <c r="G49" s="5">
        <f>DATEVALUE(Вызовы_потерянные_в_очередях[[#This Row],[дата]])</f>
        <v>40969</v>
      </c>
    </row>
    <row r="50" spans="1:7" x14ac:dyDescent="0.25">
      <c r="A50" s="3" t="s">
        <v>21</v>
      </c>
      <c r="B50" s="3" t="s">
        <v>10</v>
      </c>
      <c r="C50" s="3" t="s">
        <v>23</v>
      </c>
      <c r="D50" s="1">
        <v>4</v>
      </c>
      <c r="E50" s="4">
        <v>0.29377314814814814</v>
      </c>
      <c r="F50" s="4">
        <v>3.7037037037037035E-4</v>
      </c>
      <c r="G50" s="5">
        <f>DATEVALUE(Вызовы_потерянные_в_очередях[[#This Row],[дата]])</f>
        <v>40969</v>
      </c>
    </row>
    <row r="51" spans="1:7" x14ac:dyDescent="0.25">
      <c r="A51" s="3" t="s">
        <v>21</v>
      </c>
      <c r="B51" s="3" t="s">
        <v>10</v>
      </c>
      <c r="C51" s="3" t="s">
        <v>23</v>
      </c>
      <c r="D51" s="1">
        <v>4</v>
      </c>
      <c r="E51" s="4">
        <v>0.48282407407407407</v>
      </c>
      <c r="F51" s="4">
        <v>4.6296296296296294E-5</v>
      </c>
      <c r="G51" s="5">
        <f>DATEVALUE(Вызовы_потерянные_в_очередях[[#This Row],[дата]])</f>
        <v>40969</v>
      </c>
    </row>
    <row r="52" spans="1:7" x14ac:dyDescent="0.25">
      <c r="A52" s="3" t="s">
        <v>21</v>
      </c>
      <c r="B52" s="3" t="s">
        <v>10</v>
      </c>
      <c r="C52" s="3" t="s">
        <v>24</v>
      </c>
      <c r="D52" s="1">
        <v>3</v>
      </c>
      <c r="E52" s="4">
        <v>0.3291087962962963</v>
      </c>
      <c r="F52" s="4">
        <v>6.134259259259259E-4</v>
      </c>
      <c r="G52" s="5">
        <f>DATEVALUE(Вызовы_потерянные_в_очередях[[#This Row],[дата]])</f>
        <v>40970</v>
      </c>
    </row>
    <row r="53" spans="1:7" x14ac:dyDescent="0.25">
      <c r="A53" s="3" t="s">
        <v>21</v>
      </c>
      <c r="B53" s="3" t="s">
        <v>10</v>
      </c>
      <c r="C53" s="3" t="s">
        <v>24</v>
      </c>
      <c r="D53" s="1">
        <v>3</v>
      </c>
      <c r="E53" s="4">
        <v>0.59468750000000004</v>
      </c>
      <c r="F53" s="4">
        <v>2.3148148148148147E-5</v>
      </c>
      <c r="G53" s="5">
        <f>DATEVALUE(Вызовы_потерянные_в_очередях[[#This Row],[дата]])</f>
        <v>40970</v>
      </c>
    </row>
    <row r="54" spans="1:7" x14ac:dyDescent="0.25">
      <c r="A54" s="3" t="s">
        <v>21</v>
      </c>
      <c r="B54" s="3" t="s">
        <v>10</v>
      </c>
      <c r="C54" s="3" t="s">
        <v>24</v>
      </c>
      <c r="D54" s="1">
        <v>3</v>
      </c>
      <c r="E54" s="4">
        <v>0.6033680555555555</v>
      </c>
      <c r="F54" s="4">
        <v>5.7870370370370366E-5</v>
      </c>
      <c r="G54" s="5">
        <f>DATEVALUE(Вызовы_потерянные_в_очередях[[#This Row],[дата]])</f>
        <v>40970</v>
      </c>
    </row>
    <row r="55" spans="1:7" x14ac:dyDescent="0.25">
      <c r="A55" s="3" t="s">
        <v>21</v>
      </c>
      <c r="B55" s="3" t="s">
        <v>10</v>
      </c>
      <c r="C55" s="3" t="s">
        <v>22</v>
      </c>
      <c r="D55" s="1">
        <v>2</v>
      </c>
      <c r="E55" s="4">
        <v>0.61921296296296291</v>
      </c>
      <c r="F55" s="4">
        <v>1.1574074074074073E-5</v>
      </c>
      <c r="G55" s="5">
        <f>DATEVALUE(Вызовы_потерянные_в_очередях[[#This Row],[дата]])</f>
        <v>40973</v>
      </c>
    </row>
    <row r="56" spans="1:7" x14ac:dyDescent="0.25">
      <c r="A56" s="3" t="s">
        <v>21</v>
      </c>
      <c r="B56" s="3" t="s">
        <v>10</v>
      </c>
      <c r="C56" s="3" t="s">
        <v>22</v>
      </c>
      <c r="D56" s="1">
        <v>2</v>
      </c>
      <c r="E56" s="4">
        <v>0.66356481481481489</v>
      </c>
      <c r="F56" s="4">
        <v>1.1574074074074073E-5</v>
      </c>
      <c r="G56" s="5">
        <f>DATEVALUE(Вызовы_потерянные_в_очередях[[#This Row],[дата]])</f>
        <v>40973</v>
      </c>
    </row>
    <row r="57" spans="1:7" x14ac:dyDescent="0.25">
      <c r="A57" s="3" t="s">
        <v>21</v>
      </c>
      <c r="B57" s="3" t="s">
        <v>10</v>
      </c>
      <c r="C57" s="3" t="s">
        <v>26</v>
      </c>
      <c r="D57" s="1">
        <v>6</v>
      </c>
      <c r="E57" s="4">
        <v>0.45879629629629631</v>
      </c>
      <c r="F57" s="4">
        <v>1.0416666666666667E-4</v>
      </c>
      <c r="G57" s="5">
        <f>DATEVALUE(Вызовы_потерянные_в_очередях[[#This Row],[дата]])</f>
        <v>40974</v>
      </c>
    </row>
    <row r="58" spans="1:7" x14ac:dyDescent="0.25">
      <c r="A58" s="3" t="s">
        <v>21</v>
      </c>
      <c r="B58" s="3" t="s">
        <v>10</v>
      </c>
      <c r="C58" s="3" t="s">
        <v>26</v>
      </c>
      <c r="D58" s="1">
        <v>6</v>
      </c>
      <c r="E58" s="4">
        <v>0.75810185185185175</v>
      </c>
      <c r="F58" s="4">
        <v>1.9444444444444442E-3</v>
      </c>
      <c r="G58" s="5">
        <f>DATEVALUE(Вызовы_потерянные_в_очередях[[#This Row],[дата]])</f>
        <v>40974</v>
      </c>
    </row>
    <row r="59" spans="1:7" x14ac:dyDescent="0.25">
      <c r="A59" s="3" t="s">
        <v>21</v>
      </c>
      <c r="B59" s="3" t="s">
        <v>10</v>
      </c>
      <c r="C59" s="3" t="s">
        <v>26</v>
      </c>
      <c r="D59" s="1">
        <v>6</v>
      </c>
      <c r="E59" s="4">
        <v>0.34035879629629634</v>
      </c>
      <c r="F59" s="4">
        <v>3.2407407407407406E-4</v>
      </c>
      <c r="G59" s="5">
        <f>DATEVALUE(Вызовы_потерянные_в_очередях[[#This Row],[дата]])</f>
        <v>40974</v>
      </c>
    </row>
    <row r="60" spans="1:7" x14ac:dyDescent="0.25">
      <c r="A60" s="3" t="s">
        <v>21</v>
      </c>
      <c r="B60" s="3" t="s">
        <v>10</v>
      </c>
      <c r="C60" s="3" t="s">
        <v>26</v>
      </c>
      <c r="D60" s="1">
        <v>6</v>
      </c>
      <c r="E60" s="4">
        <v>0.3472453703703704</v>
      </c>
      <c r="F60" s="4">
        <v>2.3148148148148147E-5</v>
      </c>
      <c r="G60" s="5">
        <f>DATEVALUE(Вызовы_потерянные_в_очередях[[#This Row],[дата]])</f>
        <v>40974</v>
      </c>
    </row>
    <row r="61" spans="1:7" x14ac:dyDescent="0.25">
      <c r="A61" s="3" t="s">
        <v>21</v>
      </c>
      <c r="B61" s="3" t="s">
        <v>10</v>
      </c>
      <c r="C61" s="3" t="s">
        <v>26</v>
      </c>
      <c r="D61" s="1">
        <v>6</v>
      </c>
      <c r="E61" s="4">
        <v>0.45351851851851849</v>
      </c>
      <c r="F61" s="4">
        <v>3.5879629629629635E-4</v>
      </c>
      <c r="G61" s="5">
        <f>DATEVALUE(Вызовы_потерянные_в_очередях[[#This Row],[дата]])</f>
        <v>40974</v>
      </c>
    </row>
    <row r="62" spans="1:7" x14ac:dyDescent="0.25">
      <c r="A62" s="3" t="s">
        <v>21</v>
      </c>
      <c r="B62" s="3" t="s">
        <v>10</v>
      </c>
      <c r="C62" s="3" t="s">
        <v>26</v>
      </c>
      <c r="D62" s="1">
        <v>6</v>
      </c>
      <c r="E62" s="4">
        <v>0.60315972222222225</v>
      </c>
      <c r="F62" s="4">
        <v>2.3148148148148147E-5</v>
      </c>
      <c r="G62" s="5">
        <f>DATEVALUE(Вызовы_потерянные_в_очередях[[#This Row],[дата]])</f>
        <v>40974</v>
      </c>
    </row>
    <row r="63" spans="1:7" x14ac:dyDescent="0.25">
      <c r="A63" s="3" t="s">
        <v>21</v>
      </c>
      <c r="B63" s="3" t="s">
        <v>10</v>
      </c>
      <c r="C63" s="3" t="s">
        <v>28</v>
      </c>
      <c r="D63" s="1">
        <v>1</v>
      </c>
      <c r="E63" s="4">
        <v>0.59311342592592597</v>
      </c>
      <c r="F63" s="4">
        <v>1.1574074074074073E-5</v>
      </c>
      <c r="G63" s="5">
        <f>DATEVALUE(Вызовы_потерянные_в_очередях[[#This Row],[дата]])</f>
        <v>40975</v>
      </c>
    </row>
    <row r="64" spans="1:7" x14ac:dyDescent="0.25">
      <c r="A64" s="3" t="s">
        <v>21</v>
      </c>
      <c r="B64" s="3" t="s">
        <v>13</v>
      </c>
      <c r="C64" s="3" t="s">
        <v>23</v>
      </c>
      <c r="D64" s="1">
        <v>3</v>
      </c>
      <c r="E64" s="4">
        <v>0.27370370370370373</v>
      </c>
      <c r="F64" s="4">
        <v>6.2500000000000001E-4</v>
      </c>
      <c r="G64" s="5">
        <f>DATEVALUE(Вызовы_потерянные_в_очередях[[#This Row],[дата]])</f>
        <v>40969</v>
      </c>
    </row>
    <row r="65" spans="1:7" x14ac:dyDescent="0.25">
      <c r="A65" s="3" t="s">
        <v>21</v>
      </c>
      <c r="B65" s="3" t="s">
        <v>13</v>
      </c>
      <c r="C65" s="3" t="s">
        <v>23</v>
      </c>
      <c r="D65" s="1">
        <v>3</v>
      </c>
      <c r="E65" s="4">
        <v>0.27770833333333333</v>
      </c>
      <c r="F65" s="4">
        <v>1.5740740740740741E-3</v>
      </c>
      <c r="G65" s="5">
        <f>DATEVALUE(Вызовы_потерянные_в_очередях[[#This Row],[дата]])</f>
        <v>40969</v>
      </c>
    </row>
    <row r="66" spans="1:7" x14ac:dyDescent="0.25">
      <c r="A66" s="3" t="s">
        <v>21</v>
      </c>
      <c r="B66" s="3" t="s">
        <v>13</v>
      </c>
      <c r="C66" s="3" t="s">
        <v>23</v>
      </c>
      <c r="D66" s="1">
        <v>3</v>
      </c>
      <c r="E66" s="4">
        <v>0.29119212962962965</v>
      </c>
      <c r="F66" s="4">
        <v>8.1018518518518516E-5</v>
      </c>
      <c r="G66" s="5">
        <f>DATEVALUE(Вызовы_потерянные_в_очередях[[#This Row],[дата]])</f>
        <v>40969</v>
      </c>
    </row>
    <row r="67" spans="1:7" x14ac:dyDescent="0.25">
      <c r="A67" s="3" t="s">
        <v>21</v>
      </c>
      <c r="B67" s="3" t="s">
        <v>13</v>
      </c>
      <c r="C67" s="3" t="s">
        <v>22</v>
      </c>
      <c r="D67" s="1">
        <v>2</v>
      </c>
      <c r="E67" s="4">
        <v>0.2590277777777778</v>
      </c>
      <c r="F67" s="4">
        <v>1.8865740740740742E-3</v>
      </c>
      <c r="G67" s="5">
        <f>DATEVALUE(Вызовы_потерянные_в_очередях[[#This Row],[дата]])</f>
        <v>40973</v>
      </c>
    </row>
    <row r="68" spans="1:7" x14ac:dyDescent="0.25">
      <c r="A68" s="3" t="s">
        <v>21</v>
      </c>
      <c r="B68" s="3" t="s">
        <v>13</v>
      </c>
      <c r="C68" s="3" t="s">
        <v>22</v>
      </c>
      <c r="D68" s="1">
        <v>2</v>
      </c>
      <c r="E68" s="4">
        <v>0.28920138888888891</v>
      </c>
      <c r="F68" s="4">
        <v>2.6620370370370372E-4</v>
      </c>
      <c r="G68" s="5">
        <f>DATEVALUE(Вызовы_потерянные_в_очередях[[#This Row],[дата]])</f>
        <v>40973</v>
      </c>
    </row>
    <row r="69" spans="1:7" x14ac:dyDescent="0.25">
      <c r="A69" s="3" t="s">
        <v>21</v>
      </c>
      <c r="B69" s="3" t="s">
        <v>13</v>
      </c>
      <c r="C69" s="3" t="s">
        <v>26</v>
      </c>
      <c r="D69" s="1">
        <v>1</v>
      </c>
      <c r="E69" s="4">
        <v>0.2900462962962963</v>
      </c>
      <c r="F69" s="4">
        <v>8.449074074074075E-4</v>
      </c>
      <c r="G69" s="5">
        <f>DATEVALUE(Вызовы_потерянные_в_очередях[[#This Row],[дата]])</f>
        <v>40974</v>
      </c>
    </row>
    <row r="70" spans="1:7" x14ac:dyDescent="0.25">
      <c r="A70" s="3" t="s">
        <v>21</v>
      </c>
      <c r="B70" s="3" t="s">
        <v>13</v>
      </c>
      <c r="C70" s="3" t="s">
        <v>28</v>
      </c>
      <c r="D70" s="1">
        <v>1</v>
      </c>
      <c r="E70" s="4">
        <v>0.95500000000000007</v>
      </c>
      <c r="F70" s="4">
        <v>1.3657407407407409E-3</v>
      </c>
      <c r="G70" s="5">
        <f>DATEVALUE(Вызовы_потерянные_в_очередях[[#This Row],[дата]])</f>
        <v>40975</v>
      </c>
    </row>
    <row r="71" spans="1:7" x14ac:dyDescent="0.25">
      <c r="A71" s="3" t="s">
        <v>21</v>
      </c>
      <c r="B71" s="3" t="s">
        <v>13</v>
      </c>
      <c r="C71" s="3" t="s">
        <v>29</v>
      </c>
      <c r="D71" s="1">
        <v>1</v>
      </c>
      <c r="E71" s="4">
        <v>0.21366898148148147</v>
      </c>
      <c r="F71" s="4">
        <v>4.7106481481481478E-3</v>
      </c>
      <c r="G71" s="5">
        <f>DATEVALUE(Вызовы_потерянные_в_очередях[[#This Row],[дата]])</f>
        <v>40978</v>
      </c>
    </row>
    <row r="72" spans="1:7" x14ac:dyDescent="0.25">
      <c r="A72" s="3" t="s">
        <v>21</v>
      </c>
      <c r="B72" s="3" t="s">
        <v>11</v>
      </c>
      <c r="C72" s="3" t="s">
        <v>23</v>
      </c>
      <c r="D72" s="1">
        <v>5</v>
      </c>
      <c r="E72" s="4">
        <v>0.71150462962962957</v>
      </c>
      <c r="F72" s="4">
        <v>1.1574074074074073E-5</v>
      </c>
      <c r="G72" s="5">
        <f>DATEVALUE(Вызовы_потерянные_в_очередях[[#This Row],[дата]])</f>
        <v>40969</v>
      </c>
    </row>
    <row r="73" spans="1:7" x14ac:dyDescent="0.25">
      <c r="A73" s="3" t="s">
        <v>21</v>
      </c>
      <c r="B73" s="3" t="s">
        <v>11</v>
      </c>
      <c r="C73" s="3" t="s">
        <v>23</v>
      </c>
      <c r="D73" s="1">
        <v>5</v>
      </c>
      <c r="E73" s="4">
        <v>0.46371527777777777</v>
      </c>
      <c r="F73" s="4">
        <v>2.3148148148148147E-5</v>
      </c>
      <c r="G73" s="5">
        <f>DATEVALUE(Вызовы_потерянные_в_очередях[[#This Row],[дата]])</f>
        <v>40969</v>
      </c>
    </row>
    <row r="74" spans="1:7" x14ac:dyDescent="0.25">
      <c r="A74" s="3" t="s">
        <v>21</v>
      </c>
      <c r="B74" s="3" t="s">
        <v>11</v>
      </c>
      <c r="C74" s="3" t="s">
        <v>23</v>
      </c>
      <c r="D74" s="1">
        <v>5</v>
      </c>
      <c r="E74" s="4">
        <v>0.59741898148148154</v>
      </c>
      <c r="F74" s="4">
        <v>3.4722222222222222E-5</v>
      </c>
      <c r="G74" s="5">
        <f>DATEVALUE(Вызовы_потерянные_в_очередях[[#This Row],[дата]])</f>
        <v>40969</v>
      </c>
    </row>
    <row r="75" spans="1:7" x14ac:dyDescent="0.25">
      <c r="A75" s="3" t="s">
        <v>21</v>
      </c>
      <c r="B75" s="3" t="s">
        <v>11</v>
      </c>
      <c r="C75" s="3" t="s">
        <v>23</v>
      </c>
      <c r="D75" s="1">
        <v>5</v>
      </c>
      <c r="E75" s="4">
        <v>0.60902777777777783</v>
      </c>
      <c r="F75" s="4">
        <v>2.3148148148148147E-5</v>
      </c>
      <c r="G75" s="5">
        <f>DATEVALUE(Вызовы_потерянные_в_очередях[[#This Row],[дата]])</f>
        <v>40969</v>
      </c>
    </row>
    <row r="76" spans="1:7" x14ac:dyDescent="0.25">
      <c r="A76" s="3" t="s">
        <v>21</v>
      </c>
      <c r="B76" s="3" t="s">
        <v>11</v>
      </c>
      <c r="C76" s="3" t="s">
        <v>23</v>
      </c>
      <c r="D76" s="1">
        <v>5</v>
      </c>
      <c r="E76" s="4">
        <v>0.71103009259259264</v>
      </c>
      <c r="F76" s="4">
        <v>4.6296296296296294E-5</v>
      </c>
      <c r="G76" s="5">
        <f>DATEVALUE(Вызовы_потерянные_в_очередях[[#This Row],[дата]])</f>
        <v>40969</v>
      </c>
    </row>
    <row r="77" spans="1:7" x14ac:dyDescent="0.25">
      <c r="A77" s="3" t="s">
        <v>21</v>
      </c>
      <c r="B77" s="3" t="s">
        <v>11</v>
      </c>
      <c r="C77" s="3" t="s">
        <v>24</v>
      </c>
      <c r="D77" s="1">
        <v>7</v>
      </c>
      <c r="E77" s="4">
        <v>0.52464120370370371</v>
      </c>
      <c r="F77" s="4">
        <v>3.4722222222222222E-5</v>
      </c>
      <c r="G77" s="5">
        <f>DATEVALUE(Вызовы_потерянные_в_очередях[[#This Row],[дата]])</f>
        <v>40970</v>
      </c>
    </row>
    <row r="78" spans="1:7" x14ac:dyDescent="0.25">
      <c r="A78" s="3" t="s">
        <v>21</v>
      </c>
      <c r="B78" s="3" t="s">
        <v>11</v>
      </c>
      <c r="C78" s="3" t="s">
        <v>24</v>
      </c>
      <c r="D78" s="1">
        <v>7</v>
      </c>
      <c r="E78" s="4">
        <v>0.6661111111111111</v>
      </c>
      <c r="F78" s="4">
        <v>4.6296296296296294E-5</v>
      </c>
      <c r="G78" s="5">
        <f>DATEVALUE(Вызовы_потерянные_в_очередях[[#This Row],[дата]])</f>
        <v>40970</v>
      </c>
    </row>
    <row r="79" spans="1:7" x14ac:dyDescent="0.25">
      <c r="A79" s="3" t="s">
        <v>21</v>
      </c>
      <c r="B79" s="3" t="s">
        <v>11</v>
      </c>
      <c r="C79" s="3" t="s">
        <v>24</v>
      </c>
      <c r="D79" s="1">
        <v>7</v>
      </c>
      <c r="E79" s="4">
        <v>0.54167824074074067</v>
      </c>
      <c r="F79" s="4">
        <v>0</v>
      </c>
      <c r="G79" s="5">
        <f>DATEVALUE(Вызовы_потерянные_в_очередях[[#This Row],[дата]])</f>
        <v>40970</v>
      </c>
    </row>
    <row r="80" spans="1:7" x14ac:dyDescent="0.25">
      <c r="A80" s="3" t="s">
        <v>21</v>
      </c>
      <c r="B80" s="3" t="s">
        <v>11</v>
      </c>
      <c r="C80" s="3" t="s">
        <v>24</v>
      </c>
      <c r="D80" s="1">
        <v>7</v>
      </c>
      <c r="E80" s="4">
        <v>0.59465277777777781</v>
      </c>
      <c r="F80" s="4">
        <v>6.9444444444444444E-5</v>
      </c>
      <c r="G80" s="5">
        <f>DATEVALUE(Вызовы_потерянные_в_очередях[[#This Row],[дата]])</f>
        <v>40970</v>
      </c>
    </row>
    <row r="81" spans="1:7" x14ac:dyDescent="0.25">
      <c r="A81" s="3" t="s">
        <v>21</v>
      </c>
      <c r="B81" s="3" t="s">
        <v>11</v>
      </c>
      <c r="C81" s="3" t="s">
        <v>24</v>
      </c>
      <c r="D81" s="1">
        <v>7</v>
      </c>
      <c r="E81" s="4">
        <v>0.60864583333333333</v>
      </c>
      <c r="F81" s="4">
        <v>1.1574074074074073E-5</v>
      </c>
      <c r="G81" s="5">
        <f>DATEVALUE(Вызовы_потерянные_в_очередях[[#This Row],[дата]])</f>
        <v>40970</v>
      </c>
    </row>
    <row r="82" spans="1:7" x14ac:dyDescent="0.25">
      <c r="A82" s="3" t="s">
        <v>21</v>
      </c>
      <c r="B82" s="3" t="s">
        <v>11</v>
      </c>
      <c r="C82" s="3" t="s">
        <v>24</v>
      </c>
      <c r="D82" s="1">
        <v>7</v>
      </c>
      <c r="E82" s="4">
        <v>0.61599537037037033</v>
      </c>
      <c r="F82" s="4">
        <v>0</v>
      </c>
      <c r="G82" s="5">
        <f>DATEVALUE(Вызовы_потерянные_в_очередях[[#This Row],[дата]])</f>
        <v>40970</v>
      </c>
    </row>
    <row r="83" spans="1:7" x14ac:dyDescent="0.25">
      <c r="A83" s="3" t="s">
        <v>21</v>
      </c>
      <c r="B83" s="3" t="s">
        <v>11</v>
      </c>
      <c r="C83" s="3" t="s">
        <v>24</v>
      </c>
      <c r="D83" s="1">
        <v>7</v>
      </c>
      <c r="E83" s="4">
        <v>0.66518518518518521</v>
      </c>
      <c r="F83" s="4">
        <v>5.7870370370370366E-5</v>
      </c>
      <c r="G83" s="5">
        <f>DATEVALUE(Вызовы_потерянные_в_очередях[[#This Row],[дата]])</f>
        <v>40970</v>
      </c>
    </row>
    <row r="84" spans="1:7" x14ac:dyDescent="0.25">
      <c r="A84" s="3" t="s">
        <v>21</v>
      </c>
      <c r="B84" s="3" t="s">
        <v>11</v>
      </c>
      <c r="C84" s="3" t="s">
        <v>25</v>
      </c>
      <c r="D84" s="1">
        <v>1</v>
      </c>
      <c r="E84" s="4">
        <v>0.90458333333333341</v>
      </c>
      <c r="F84" s="4">
        <v>1.1574074074074073E-5</v>
      </c>
      <c r="G84" s="5">
        <f>DATEVALUE(Вызовы_потерянные_в_очередях[[#This Row],[дата]])</f>
        <v>40971</v>
      </c>
    </row>
    <row r="85" spans="1:7" x14ac:dyDescent="0.25">
      <c r="A85" s="3" t="s">
        <v>21</v>
      </c>
      <c r="B85" s="3" t="s">
        <v>11</v>
      </c>
      <c r="C85" s="3" t="s">
        <v>22</v>
      </c>
      <c r="D85" s="1">
        <v>5</v>
      </c>
      <c r="E85" s="4">
        <v>0.64792824074074074</v>
      </c>
      <c r="F85" s="4">
        <v>1.1574074074074073E-5</v>
      </c>
      <c r="G85" s="5">
        <f>DATEVALUE(Вызовы_потерянные_в_очередях[[#This Row],[дата]])</f>
        <v>40973</v>
      </c>
    </row>
    <row r="86" spans="1:7" x14ac:dyDescent="0.25">
      <c r="A86" s="3" t="s">
        <v>21</v>
      </c>
      <c r="B86" s="3" t="s">
        <v>11</v>
      </c>
      <c r="C86" s="3" t="s">
        <v>22</v>
      </c>
      <c r="D86" s="1">
        <v>5</v>
      </c>
      <c r="E86" s="4">
        <v>0.90870370370370368</v>
      </c>
      <c r="F86" s="4">
        <v>0</v>
      </c>
      <c r="G86" s="5">
        <f>DATEVALUE(Вызовы_потерянные_в_очередях[[#This Row],[дата]])</f>
        <v>40973</v>
      </c>
    </row>
    <row r="87" spans="1:7" x14ac:dyDescent="0.25">
      <c r="A87" s="3" t="s">
        <v>21</v>
      </c>
      <c r="B87" s="3" t="s">
        <v>11</v>
      </c>
      <c r="C87" s="3" t="s">
        <v>22</v>
      </c>
      <c r="D87" s="1">
        <v>5</v>
      </c>
      <c r="E87" s="4">
        <v>0.91553240740740749</v>
      </c>
      <c r="F87" s="4">
        <v>2.3148148148148147E-5</v>
      </c>
      <c r="G87" s="5">
        <f>DATEVALUE(Вызовы_потерянные_в_очередях[[#This Row],[дата]])</f>
        <v>40973</v>
      </c>
    </row>
    <row r="88" spans="1:7" x14ac:dyDescent="0.25">
      <c r="A88" s="3" t="s">
        <v>21</v>
      </c>
      <c r="B88" s="3" t="s">
        <v>11</v>
      </c>
      <c r="C88" s="3" t="s">
        <v>22</v>
      </c>
      <c r="D88" s="1">
        <v>5</v>
      </c>
      <c r="E88" s="4">
        <v>0.36105324074074074</v>
      </c>
      <c r="F88" s="4">
        <v>1.1574074074074073E-5</v>
      </c>
      <c r="G88" s="5">
        <f>DATEVALUE(Вызовы_потерянные_в_очередях[[#This Row],[дата]])</f>
        <v>40973</v>
      </c>
    </row>
    <row r="89" spans="1:7" x14ac:dyDescent="0.25">
      <c r="A89" s="3" t="s">
        <v>21</v>
      </c>
      <c r="B89" s="3" t="s">
        <v>11</v>
      </c>
      <c r="C89" s="3" t="s">
        <v>22</v>
      </c>
      <c r="D89" s="1">
        <v>5</v>
      </c>
      <c r="E89" s="4">
        <v>0.69106481481481474</v>
      </c>
      <c r="F89" s="4">
        <v>0</v>
      </c>
      <c r="G89" s="5">
        <f>DATEVALUE(Вызовы_потерянные_в_очередях[[#This Row],[дата]])</f>
        <v>40973</v>
      </c>
    </row>
    <row r="90" spans="1:7" x14ac:dyDescent="0.25">
      <c r="A90" s="3" t="s">
        <v>21</v>
      </c>
      <c r="B90" s="3" t="s">
        <v>11</v>
      </c>
      <c r="C90" s="3" t="s">
        <v>26</v>
      </c>
      <c r="D90" s="1">
        <v>5</v>
      </c>
      <c r="E90" s="4">
        <v>0.38438657407407412</v>
      </c>
      <c r="F90" s="4">
        <v>1.1574074074074073E-5</v>
      </c>
      <c r="G90" s="5">
        <f>DATEVALUE(Вызовы_потерянные_в_очередях[[#This Row],[дата]])</f>
        <v>40974</v>
      </c>
    </row>
    <row r="91" spans="1:7" x14ac:dyDescent="0.25">
      <c r="A91" s="3" t="s">
        <v>21</v>
      </c>
      <c r="B91" s="3" t="s">
        <v>11</v>
      </c>
      <c r="C91" s="3" t="s">
        <v>26</v>
      </c>
      <c r="D91" s="1">
        <v>5</v>
      </c>
      <c r="E91" s="4">
        <v>0.43320601851851853</v>
      </c>
      <c r="F91" s="4">
        <v>3.4722222222222222E-5</v>
      </c>
      <c r="G91" s="5">
        <f>DATEVALUE(Вызовы_потерянные_в_очередях[[#This Row],[дата]])</f>
        <v>40974</v>
      </c>
    </row>
    <row r="92" spans="1:7" x14ac:dyDescent="0.25">
      <c r="A92" s="3" t="s">
        <v>21</v>
      </c>
      <c r="B92" s="3" t="s">
        <v>11</v>
      </c>
      <c r="C92" s="3" t="s">
        <v>26</v>
      </c>
      <c r="D92" s="1">
        <v>5</v>
      </c>
      <c r="E92" s="4">
        <v>0.45495370370370369</v>
      </c>
      <c r="F92" s="4">
        <v>2.6620370370370372E-4</v>
      </c>
      <c r="G92" s="5">
        <f>DATEVALUE(Вызовы_потерянные_в_очередях[[#This Row],[дата]])</f>
        <v>40974</v>
      </c>
    </row>
    <row r="93" spans="1:7" x14ac:dyDescent="0.25">
      <c r="A93" s="3" t="s">
        <v>21</v>
      </c>
      <c r="B93" s="3" t="s">
        <v>11</v>
      </c>
      <c r="C93" s="3" t="s">
        <v>26</v>
      </c>
      <c r="D93" s="1">
        <v>5</v>
      </c>
      <c r="E93" s="4">
        <v>0.4725462962962963</v>
      </c>
      <c r="F93" s="4">
        <v>3.4722222222222224E-4</v>
      </c>
      <c r="G93" s="5">
        <f>DATEVALUE(Вызовы_потерянные_в_очередях[[#This Row],[дата]])</f>
        <v>40974</v>
      </c>
    </row>
    <row r="94" spans="1:7" x14ac:dyDescent="0.25">
      <c r="A94" s="3" t="s">
        <v>21</v>
      </c>
      <c r="B94" s="3" t="s">
        <v>11</v>
      </c>
      <c r="C94" s="3" t="s">
        <v>26</v>
      </c>
      <c r="D94" s="1">
        <v>5</v>
      </c>
      <c r="E94" s="4">
        <v>0.56740740740740747</v>
      </c>
      <c r="F94" s="4">
        <v>9.2592592592592588E-5</v>
      </c>
      <c r="G94" s="5">
        <f>DATEVALUE(Вызовы_потерянные_в_очередях[[#This Row],[дата]])</f>
        <v>40974</v>
      </c>
    </row>
    <row r="95" spans="1:7" x14ac:dyDescent="0.25">
      <c r="A95" s="3" t="s">
        <v>21</v>
      </c>
      <c r="B95" s="3" t="s">
        <v>11</v>
      </c>
      <c r="C95" s="3" t="s">
        <v>28</v>
      </c>
      <c r="D95" s="1">
        <v>2</v>
      </c>
      <c r="E95" s="4">
        <v>0.60612268518518519</v>
      </c>
      <c r="F95" s="4">
        <v>6.9444444444444444E-5</v>
      </c>
      <c r="G95" s="5">
        <f>DATEVALUE(Вызовы_потерянные_в_очередях[[#This Row],[дата]])</f>
        <v>40975</v>
      </c>
    </row>
    <row r="96" spans="1:7" x14ac:dyDescent="0.25">
      <c r="A96" s="3" t="s">
        <v>21</v>
      </c>
      <c r="B96" s="3" t="s">
        <v>11</v>
      </c>
      <c r="C96" s="3" t="s">
        <v>28</v>
      </c>
      <c r="D96" s="1">
        <v>2</v>
      </c>
      <c r="E96" s="4">
        <v>0.59271990740740743</v>
      </c>
      <c r="F96" s="4">
        <v>5.7870370370370366E-5</v>
      </c>
      <c r="G96" s="5">
        <f>DATEVALUE(Вызовы_потерянные_в_очередях[[#This Row],[дата]])</f>
        <v>40975</v>
      </c>
    </row>
    <row r="97" spans="1:7" x14ac:dyDescent="0.25">
      <c r="A97" s="3" t="s">
        <v>21</v>
      </c>
      <c r="B97" s="3" t="s">
        <v>12</v>
      </c>
      <c r="C97" s="3" t="s">
        <v>23</v>
      </c>
      <c r="D97" s="1">
        <v>20</v>
      </c>
      <c r="E97" s="4">
        <v>0.29424768518518518</v>
      </c>
      <c r="F97" s="4">
        <v>2.3726851851851851E-3</v>
      </c>
      <c r="G97" s="5">
        <f>DATEVALUE(Вызовы_потерянные_в_очередях[[#This Row],[дата]])</f>
        <v>40969</v>
      </c>
    </row>
    <row r="98" spans="1:7" x14ac:dyDescent="0.25">
      <c r="A98" s="3" t="s">
        <v>21</v>
      </c>
      <c r="B98" s="3" t="s">
        <v>12</v>
      </c>
      <c r="C98" s="3" t="s">
        <v>23</v>
      </c>
      <c r="D98" s="1">
        <v>20</v>
      </c>
      <c r="E98" s="4">
        <v>0.29487268518518517</v>
      </c>
      <c r="F98" s="4">
        <v>1.3541666666666667E-3</v>
      </c>
      <c r="G98" s="5">
        <f>DATEVALUE(Вызовы_потерянные_в_очередях[[#This Row],[дата]])</f>
        <v>40969</v>
      </c>
    </row>
    <row r="99" spans="1:7" x14ac:dyDescent="0.25">
      <c r="A99" s="3" t="s">
        <v>21</v>
      </c>
      <c r="B99" s="3" t="s">
        <v>12</v>
      </c>
      <c r="C99" s="3" t="s">
        <v>23</v>
      </c>
      <c r="D99" s="1">
        <v>20</v>
      </c>
      <c r="E99" s="4">
        <v>0.30106481481481479</v>
      </c>
      <c r="F99" s="4">
        <v>2.673611111111111E-3</v>
      </c>
      <c r="G99" s="5">
        <f>DATEVALUE(Вызовы_потерянные_в_очередях[[#This Row],[дата]])</f>
        <v>40969</v>
      </c>
    </row>
    <row r="100" spans="1:7" x14ac:dyDescent="0.25">
      <c r="A100" s="3" t="s">
        <v>21</v>
      </c>
      <c r="B100" s="3" t="s">
        <v>12</v>
      </c>
      <c r="C100" s="3" t="s">
        <v>23</v>
      </c>
      <c r="D100" s="1">
        <v>20</v>
      </c>
      <c r="E100" s="4">
        <v>0.30399305555555556</v>
      </c>
      <c r="F100" s="4">
        <v>9.2592592592592588E-5</v>
      </c>
      <c r="G100" s="5">
        <f>DATEVALUE(Вызовы_потерянные_в_очередях[[#This Row],[дата]])</f>
        <v>40969</v>
      </c>
    </row>
    <row r="101" spans="1:7" x14ac:dyDescent="0.25">
      <c r="A101" s="3" t="s">
        <v>21</v>
      </c>
      <c r="B101" s="3" t="s">
        <v>12</v>
      </c>
      <c r="C101" s="3" t="s">
        <v>23</v>
      </c>
      <c r="D101" s="1">
        <v>20</v>
      </c>
      <c r="E101" s="4">
        <v>0.3241087962962963</v>
      </c>
      <c r="F101" s="4">
        <v>6.5972222222222213E-4</v>
      </c>
      <c r="G101" s="5">
        <f>DATEVALUE(Вызовы_потерянные_в_очередях[[#This Row],[дата]])</f>
        <v>40969</v>
      </c>
    </row>
    <row r="102" spans="1:7" x14ac:dyDescent="0.25">
      <c r="A102" s="3" t="s">
        <v>21</v>
      </c>
      <c r="B102" s="3" t="s">
        <v>12</v>
      </c>
      <c r="C102" s="3" t="s">
        <v>23</v>
      </c>
      <c r="D102" s="1">
        <v>20</v>
      </c>
      <c r="E102" s="4">
        <v>0.32811342592592591</v>
      </c>
      <c r="F102" s="4">
        <v>8.6805555555555551E-4</v>
      </c>
      <c r="G102" s="5">
        <f>DATEVALUE(Вызовы_потерянные_в_очередях[[#This Row],[дата]])</f>
        <v>40969</v>
      </c>
    </row>
    <row r="103" spans="1:7" x14ac:dyDescent="0.25">
      <c r="A103" s="3" t="s">
        <v>21</v>
      </c>
      <c r="B103" s="3" t="s">
        <v>12</v>
      </c>
      <c r="C103" s="3" t="s">
        <v>23</v>
      </c>
      <c r="D103" s="1">
        <v>20</v>
      </c>
      <c r="E103" s="4">
        <v>0.49100694444444443</v>
      </c>
      <c r="F103" s="4">
        <v>3.4722222222222222E-5</v>
      </c>
      <c r="G103" s="5">
        <f>DATEVALUE(Вызовы_потерянные_в_очередях[[#This Row],[дата]])</f>
        <v>40969</v>
      </c>
    </row>
    <row r="104" spans="1:7" x14ac:dyDescent="0.25">
      <c r="A104" s="3" t="s">
        <v>21</v>
      </c>
      <c r="B104" s="3" t="s">
        <v>12</v>
      </c>
      <c r="C104" s="3" t="s">
        <v>23</v>
      </c>
      <c r="D104" s="1">
        <v>20</v>
      </c>
      <c r="E104" s="4">
        <v>0.56921296296296298</v>
      </c>
      <c r="F104" s="4">
        <v>3.4722222222222222E-5</v>
      </c>
      <c r="G104" s="5">
        <f>DATEVALUE(Вызовы_потерянные_в_очередях[[#This Row],[дата]])</f>
        <v>40969</v>
      </c>
    </row>
    <row r="105" spans="1:7" x14ac:dyDescent="0.25">
      <c r="A105" s="3" t="s">
        <v>21</v>
      </c>
      <c r="B105" s="3" t="s">
        <v>12</v>
      </c>
      <c r="C105" s="3" t="s">
        <v>23</v>
      </c>
      <c r="D105" s="1">
        <v>20</v>
      </c>
      <c r="E105" s="4">
        <v>0.67587962962962955</v>
      </c>
      <c r="F105" s="4">
        <v>5.7870370370370366E-5</v>
      </c>
      <c r="G105" s="5">
        <f>DATEVALUE(Вызовы_потерянные_в_очередях[[#This Row],[дата]])</f>
        <v>40969</v>
      </c>
    </row>
    <row r="106" spans="1:7" x14ac:dyDescent="0.25">
      <c r="A106" s="3" t="s">
        <v>21</v>
      </c>
      <c r="B106" s="3" t="s">
        <v>12</v>
      </c>
      <c r="C106" s="3" t="s">
        <v>23</v>
      </c>
      <c r="D106" s="1">
        <v>20</v>
      </c>
      <c r="E106" s="4">
        <v>0.85219907407407414</v>
      </c>
      <c r="F106" s="4">
        <v>0</v>
      </c>
      <c r="G106" s="5">
        <f>DATEVALUE(Вызовы_потерянные_в_очередях[[#This Row],[дата]])</f>
        <v>40969</v>
      </c>
    </row>
    <row r="107" spans="1:7" x14ac:dyDescent="0.25">
      <c r="A107" s="3" t="s">
        <v>21</v>
      </c>
      <c r="B107" s="3" t="s">
        <v>12</v>
      </c>
      <c r="C107" s="3" t="s">
        <v>23</v>
      </c>
      <c r="D107" s="1">
        <v>20</v>
      </c>
      <c r="E107" s="4">
        <v>0.29480324074074077</v>
      </c>
      <c r="F107" s="4">
        <v>1.4120370370370369E-3</v>
      </c>
      <c r="G107" s="5">
        <f>DATEVALUE(Вызовы_потерянные_в_очередях[[#This Row],[дата]])</f>
        <v>40969</v>
      </c>
    </row>
    <row r="108" spans="1:7" x14ac:dyDescent="0.25">
      <c r="A108" s="3" t="s">
        <v>21</v>
      </c>
      <c r="B108" s="3" t="s">
        <v>12</v>
      </c>
      <c r="C108" s="3" t="s">
        <v>23</v>
      </c>
      <c r="D108" s="1">
        <v>20</v>
      </c>
      <c r="E108" s="4">
        <v>0.32915509259259262</v>
      </c>
      <c r="F108" s="4">
        <v>8.449074074074075E-4</v>
      </c>
      <c r="G108" s="5">
        <f>DATEVALUE(Вызовы_потерянные_в_очередях[[#This Row],[дата]])</f>
        <v>40969</v>
      </c>
    </row>
    <row r="109" spans="1:7" x14ac:dyDescent="0.25">
      <c r="A109" s="3" t="s">
        <v>21</v>
      </c>
      <c r="B109" s="3" t="s">
        <v>12</v>
      </c>
      <c r="C109" s="3" t="s">
        <v>23</v>
      </c>
      <c r="D109" s="1">
        <v>20</v>
      </c>
      <c r="E109" s="4">
        <v>0.33210648148148147</v>
      </c>
      <c r="F109" s="4">
        <v>3.2407407407407406E-4</v>
      </c>
      <c r="G109" s="5">
        <f>DATEVALUE(Вызовы_потерянные_в_очередях[[#This Row],[дата]])</f>
        <v>40969</v>
      </c>
    </row>
    <row r="110" spans="1:7" x14ac:dyDescent="0.25">
      <c r="A110" s="3" t="s">
        <v>21</v>
      </c>
      <c r="B110" s="3" t="s">
        <v>12</v>
      </c>
      <c r="C110" s="3" t="s">
        <v>23</v>
      </c>
      <c r="D110" s="1">
        <v>20</v>
      </c>
      <c r="E110" s="4">
        <v>0.33600694444444446</v>
      </c>
      <c r="F110" s="4">
        <v>1.1574074074074073E-5</v>
      </c>
      <c r="G110" s="5">
        <f>DATEVALUE(Вызовы_потерянные_в_очередях[[#This Row],[дата]])</f>
        <v>40969</v>
      </c>
    </row>
    <row r="111" spans="1:7" x14ac:dyDescent="0.25">
      <c r="A111" s="3" t="s">
        <v>21</v>
      </c>
      <c r="B111" s="3" t="s">
        <v>12</v>
      </c>
      <c r="C111" s="3" t="s">
        <v>23</v>
      </c>
      <c r="D111" s="1">
        <v>20</v>
      </c>
      <c r="E111" s="4">
        <v>0.35040509259259256</v>
      </c>
      <c r="F111" s="4">
        <v>6.9444444444444444E-5</v>
      </c>
      <c r="G111" s="5">
        <f>DATEVALUE(Вызовы_потерянные_в_очередях[[#This Row],[дата]])</f>
        <v>40969</v>
      </c>
    </row>
    <row r="112" spans="1:7" x14ac:dyDescent="0.25">
      <c r="A112" s="3" t="s">
        <v>21</v>
      </c>
      <c r="B112" s="3" t="s">
        <v>12</v>
      </c>
      <c r="C112" s="3" t="s">
        <v>23</v>
      </c>
      <c r="D112" s="1">
        <v>20</v>
      </c>
      <c r="E112" s="4">
        <v>0.44467592592592592</v>
      </c>
      <c r="F112" s="4">
        <v>1.1574074074074073E-5</v>
      </c>
      <c r="G112" s="5">
        <f>DATEVALUE(Вызовы_потерянные_в_очередях[[#This Row],[дата]])</f>
        <v>40969</v>
      </c>
    </row>
    <row r="113" spans="1:7" x14ac:dyDescent="0.25">
      <c r="A113" s="3" t="s">
        <v>21</v>
      </c>
      <c r="B113" s="3" t="s">
        <v>12</v>
      </c>
      <c r="C113" s="3" t="s">
        <v>23</v>
      </c>
      <c r="D113" s="1">
        <v>20</v>
      </c>
      <c r="E113" s="4">
        <v>0.49305555555555558</v>
      </c>
      <c r="F113" s="4">
        <v>4.6296296296296294E-5</v>
      </c>
      <c r="G113" s="5">
        <f>DATEVALUE(Вызовы_потерянные_в_очередях[[#This Row],[дата]])</f>
        <v>40969</v>
      </c>
    </row>
    <row r="114" spans="1:7" x14ac:dyDescent="0.25">
      <c r="A114" s="3" t="s">
        <v>21</v>
      </c>
      <c r="B114" s="3" t="s">
        <v>12</v>
      </c>
      <c r="C114" s="3" t="s">
        <v>23</v>
      </c>
      <c r="D114" s="1">
        <v>20</v>
      </c>
      <c r="E114" s="4">
        <v>0.5323148148148148</v>
      </c>
      <c r="F114" s="4">
        <v>1.1574074074074073E-5</v>
      </c>
      <c r="G114" s="5">
        <f>DATEVALUE(Вызовы_потерянные_в_очередях[[#This Row],[дата]])</f>
        <v>40969</v>
      </c>
    </row>
    <row r="115" spans="1:7" x14ac:dyDescent="0.25">
      <c r="A115" s="3" t="s">
        <v>21</v>
      </c>
      <c r="B115" s="3" t="s">
        <v>12</v>
      </c>
      <c r="C115" s="3" t="s">
        <v>23</v>
      </c>
      <c r="D115" s="1">
        <v>20</v>
      </c>
      <c r="E115" s="4">
        <v>0.67550925925925931</v>
      </c>
      <c r="F115" s="4">
        <v>3.4722222222222222E-5</v>
      </c>
      <c r="G115" s="5">
        <f>DATEVALUE(Вызовы_потерянные_в_очередях[[#This Row],[дата]])</f>
        <v>40969</v>
      </c>
    </row>
    <row r="116" spans="1:7" x14ac:dyDescent="0.25">
      <c r="A116" s="3" t="s">
        <v>21</v>
      </c>
      <c r="B116" s="3" t="s">
        <v>12</v>
      </c>
      <c r="C116" s="3" t="s">
        <v>23</v>
      </c>
      <c r="D116" s="1">
        <v>20</v>
      </c>
      <c r="E116" s="4">
        <v>0.70519675925925929</v>
      </c>
      <c r="F116" s="4">
        <v>6.9444444444444444E-5</v>
      </c>
      <c r="G116" s="5">
        <f>DATEVALUE(Вызовы_потерянные_в_очередях[[#This Row],[дата]])</f>
        <v>40969</v>
      </c>
    </row>
    <row r="117" spans="1:7" x14ac:dyDescent="0.25">
      <c r="A117" s="3" t="s">
        <v>21</v>
      </c>
      <c r="B117" s="3" t="s">
        <v>12</v>
      </c>
      <c r="C117" s="3" t="s">
        <v>24</v>
      </c>
      <c r="D117" s="1">
        <v>18</v>
      </c>
      <c r="E117" s="4">
        <v>0.3585416666666667</v>
      </c>
      <c r="F117" s="4">
        <v>2.7777777777777778E-4</v>
      </c>
      <c r="G117" s="5">
        <f>DATEVALUE(Вызовы_потерянные_в_очередях[[#This Row],[дата]])</f>
        <v>40970</v>
      </c>
    </row>
    <row r="118" spans="1:7" x14ac:dyDescent="0.25">
      <c r="A118" s="3" t="s">
        <v>21</v>
      </c>
      <c r="B118" s="3" t="s">
        <v>12</v>
      </c>
      <c r="C118" s="3" t="s">
        <v>24</v>
      </c>
      <c r="D118" s="1">
        <v>18</v>
      </c>
      <c r="E118" s="4">
        <v>0.37278935185185186</v>
      </c>
      <c r="F118" s="4">
        <v>1.5277777777777779E-3</v>
      </c>
      <c r="G118" s="5">
        <f>DATEVALUE(Вызовы_потерянные_в_очередях[[#This Row],[дата]])</f>
        <v>40970</v>
      </c>
    </row>
    <row r="119" spans="1:7" x14ac:dyDescent="0.25">
      <c r="A119" s="3" t="s">
        <v>21</v>
      </c>
      <c r="B119" s="3" t="s">
        <v>12</v>
      </c>
      <c r="C119" s="3" t="s">
        <v>24</v>
      </c>
      <c r="D119" s="1">
        <v>18</v>
      </c>
      <c r="E119" s="4">
        <v>0.37288194444444445</v>
      </c>
      <c r="F119" s="4">
        <v>1.2384259259259258E-3</v>
      </c>
      <c r="G119" s="5">
        <f>DATEVALUE(Вызовы_потерянные_в_очередях[[#This Row],[дата]])</f>
        <v>40970</v>
      </c>
    </row>
    <row r="120" spans="1:7" x14ac:dyDescent="0.25">
      <c r="A120" s="3" t="s">
        <v>21</v>
      </c>
      <c r="B120" s="3" t="s">
        <v>12</v>
      </c>
      <c r="C120" s="3" t="s">
        <v>24</v>
      </c>
      <c r="D120" s="1">
        <v>18</v>
      </c>
      <c r="E120" s="4">
        <v>0.41665509259259265</v>
      </c>
      <c r="F120" s="4">
        <v>3.4722222222222222E-5</v>
      </c>
      <c r="G120" s="5">
        <f>DATEVALUE(Вызовы_потерянные_в_очередях[[#This Row],[дата]])</f>
        <v>40970</v>
      </c>
    </row>
    <row r="121" spans="1:7" x14ac:dyDescent="0.25">
      <c r="A121" s="3" t="s">
        <v>21</v>
      </c>
      <c r="B121" s="3" t="s">
        <v>12</v>
      </c>
      <c r="C121" s="3" t="s">
        <v>24</v>
      </c>
      <c r="D121" s="1">
        <v>18</v>
      </c>
      <c r="E121" s="4">
        <v>0.55524305555555553</v>
      </c>
      <c r="F121" s="4">
        <v>9.2592592592592588E-5</v>
      </c>
      <c r="G121" s="5">
        <f>DATEVALUE(Вызовы_потерянные_в_очередях[[#This Row],[дата]])</f>
        <v>40970</v>
      </c>
    </row>
    <row r="122" spans="1:7" x14ac:dyDescent="0.25">
      <c r="A122" s="3" t="s">
        <v>21</v>
      </c>
      <c r="B122" s="3" t="s">
        <v>12</v>
      </c>
      <c r="C122" s="3" t="s">
        <v>24</v>
      </c>
      <c r="D122" s="1">
        <v>18</v>
      </c>
      <c r="E122" s="4">
        <v>0.66550925925925919</v>
      </c>
      <c r="F122" s="4">
        <v>3.4722222222222222E-5</v>
      </c>
      <c r="G122" s="5">
        <f>DATEVALUE(Вызовы_потерянные_в_очередях[[#This Row],[дата]])</f>
        <v>40970</v>
      </c>
    </row>
    <row r="123" spans="1:7" x14ac:dyDescent="0.25">
      <c r="A123" s="3" t="s">
        <v>21</v>
      </c>
      <c r="B123" s="3" t="s">
        <v>12</v>
      </c>
      <c r="C123" s="3" t="s">
        <v>24</v>
      </c>
      <c r="D123" s="1">
        <v>18</v>
      </c>
      <c r="E123" s="4">
        <v>0.29655092592592591</v>
      </c>
      <c r="F123" s="4">
        <v>1.2847222222222223E-3</v>
      </c>
      <c r="G123" s="5">
        <f>DATEVALUE(Вызовы_потерянные_в_очередях[[#This Row],[дата]])</f>
        <v>40970</v>
      </c>
    </row>
    <row r="124" spans="1:7" x14ac:dyDescent="0.25">
      <c r="A124" s="3" t="s">
        <v>21</v>
      </c>
      <c r="B124" s="3" t="s">
        <v>12</v>
      </c>
      <c r="C124" s="3" t="s">
        <v>24</v>
      </c>
      <c r="D124" s="1">
        <v>18</v>
      </c>
      <c r="E124" s="4">
        <v>0.29871527777777779</v>
      </c>
      <c r="F124" s="4">
        <v>2.5462962962962961E-4</v>
      </c>
      <c r="G124" s="5">
        <f>DATEVALUE(Вызовы_потерянные_в_очередях[[#This Row],[дата]])</f>
        <v>40970</v>
      </c>
    </row>
    <row r="125" spans="1:7" x14ac:dyDescent="0.25">
      <c r="A125" s="3" t="s">
        <v>21</v>
      </c>
      <c r="B125" s="3" t="s">
        <v>12</v>
      </c>
      <c r="C125" s="3" t="s">
        <v>24</v>
      </c>
      <c r="D125" s="1">
        <v>18</v>
      </c>
      <c r="E125" s="4">
        <v>0.3024884259259259</v>
      </c>
      <c r="F125" s="4">
        <v>1.0879629629629629E-3</v>
      </c>
      <c r="G125" s="5">
        <f>DATEVALUE(Вызовы_потерянные_в_очередях[[#This Row],[дата]])</f>
        <v>40970</v>
      </c>
    </row>
    <row r="126" spans="1:7" x14ac:dyDescent="0.25">
      <c r="A126" s="3" t="s">
        <v>21</v>
      </c>
      <c r="B126" s="3" t="s">
        <v>12</v>
      </c>
      <c r="C126" s="3" t="s">
        <v>24</v>
      </c>
      <c r="D126" s="1">
        <v>18</v>
      </c>
      <c r="E126" s="4">
        <v>0.30938657407407405</v>
      </c>
      <c r="F126" s="4">
        <v>3.7037037037037035E-4</v>
      </c>
      <c r="G126" s="5">
        <f>DATEVALUE(Вызовы_потерянные_в_очередях[[#This Row],[дата]])</f>
        <v>40970</v>
      </c>
    </row>
    <row r="127" spans="1:7" x14ac:dyDescent="0.25">
      <c r="A127" s="3" t="s">
        <v>21</v>
      </c>
      <c r="B127" s="3" t="s">
        <v>12</v>
      </c>
      <c r="C127" s="3" t="s">
        <v>24</v>
      </c>
      <c r="D127" s="1">
        <v>18</v>
      </c>
      <c r="E127" s="4">
        <v>0.3115046296296296</v>
      </c>
      <c r="F127" s="4">
        <v>8.6805555555555551E-4</v>
      </c>
      <c r="G127" s="5">
        <f>DATEVALUE(Вызовы_потерянные_в_очередях[[#This Row],[дата]])</f>
        <v>40970</v>
      </c>
    </row>
    <row r="128" spans="1:7" x14ac:dyDescent="0.25">
      <c r="A128" s="3" t="s">
        <v>21</v>
      </c>
      <c r="B128" s="3" t="s">
        <v>12</v>
      </c>
      <c r="C128" s="3" t="s">
        <v>24</v>
      </c>
      <c r="D128" s="1">
        <v>18</v>
      </c>
      <c r="E128" s="4">
        <v>0.38435185185185183</v>
      </c>
      <c r="F128" s="4">
        <v>3.4722222222222222E-5</v>
      </c>
      <c r="G128" s="5">
        <f>DATEVALUE(Вызовы_потерянные_в_очередях[[#This Row],[дата]])</f>
        <v>40970</v>
      </c>
    </row>
    <row r="129" spans="1:7" x14ac:dyDescent="0.25">
      <c r="A129" s="3" t="s">
        <v>21</v>
      </c>
      <c r="B129" s="3" t="s">
        <v>12</v>
      </c>
      <c r="C129" s="3" t="s">
        <v>24</v>
      </c>
      <c r="D129" s="1">
        <v>18</v>
      </c>
      <c r="E129" s="4">
        <v>0.43738425925925922</v>
      </c>
      <c r="F129" s="4">
        <v>5.7870370370370366E-5</v>
      </c>
      <c r="G129" s="5">
        <f>DATEVALUE(Вызовы_потерянные_в_очередях[[#This Row],[дата]])</f>
        <v>40970</v>
      </c>
    </row>
    <row r="130" spans="1:7" x14ac:dyDescent="0.25">
      <c r="A130" s="3" t="s">
        <v>21</v>
      </c>
      <c r="B130" s="3" t="s">
        <v>12</v>
      </c>
      <c r="C130" s="3" t="s">
        <v>24</v>
      </c>
      <c r="D130" s="1">
        <v>18</v>
      </c>
      <c r="E130" s="4">
        <v>0.56913194444444437</v>
      </c>
      <c r="F130" s="4">
        <v>6.9444444444444444E-5</v>
      </c>
      <c r="G130" s="5">
        <f>DATEVALUE(Вызовы_потерянные_в_очередях[[#This Row],[дата]])</f>
        <v>40970</v>
      </c>
    </row>
    <row r="131" spans="1:7" x14ac:dyDescent="0.25">
      <c r="A131" s="3" t="s">
        <v>21</v>
      </c>
      <c r="B131" s="3" t="s">
        <v>12</v>
      </c>
      <c r="C131" s="3" t="s">
        <v>24</v>
      </c>
      <c r="D131" s="1">
        <v>18</v>
      </c>
      <c r="E131" s="4">
        <v>0.60876157407407405</v>
      </c>
      <c r="F131" s="4">
        <v>5.7870370370370366E-5</v>
      </c>
      <c r="G131" s="5">
        <f>DATEVALUE(Вызовы_потерянные_в_очередях[[#This Row],[дата]])</f>
        <v>40970</v>
      </c>
    </row>
    <row r="132" spans="1:7" x14ac:dyDescent="0.25">
      <c r="A132" s="3" t="s">
        <v>21</v>
      </c>
      <c r="B132" s="3" t="s">
        <v>12</v>
      </c>
      <c r="C132" s="3" t="s">
        <v>24</v>
      </c>
      <c r="D132" s="1">
        <v>18</v>
      </c>
      <c r="E132" s="4">
        <v>0.64951388888888884</v>
      </c>
      <c r="F132" s="4">
        <v>1.1574074074074073E-5</v>
      </c>
      <c r="G132" s="5">
        <f>DATEVALUE(Вызовы_потерянные_в_очередях[[#This Row],[дата]])</f>
        <v>40970</v>
      </c>
    </row>
    <row r="133" spans="1:7" x14ac:dyDescent="0.25">
      <c r="A133" s="3" t="s">
        <v>21</v>
      </c>
      <c r="B133" s="3" t="s">
        <v>12</v>
      </c>
      <c r="C133" s="3" t="s">
        <v>24</v>
      </c>
      <c r="D133" s="1">
        <v>18</v>
      </c>
      <c r="E133" s="4">
        <v>0.67871527777777774</v>
      </c>
      <c r="F133" s="4">
        <v>5.7870370370370366E-5</v>
      </c>
      <c r="G133" s="5">
        <f>DATEVALUE(Вызовы_потерянные_в_очередях[[#This Row],[дата]])</f>
        <v>40970</v>
      </c>
    </row>
    <row r="134" spans="1:7" x14ac:dyDescent="0.25">
      <c r="A134" s="3" t="s">
        <v>21</v>
      </c>
      <c r="B134" s="3" t="s">
        <v>12</v>
      </c>
      <c r="C134" s="3" t="s">
        <v>24</v>
      </c>
      <c r="D134" s="1">
        <v>18</v>
      </c>
      <c r="E134" s="4">
        <v>0.72127314814814814</v>
      </c>
      <c r="F134" s="4">
        <v>1.1574074074074073E-5</v>
      </c>
      <c r="G134" s="5">
        <f>DATEVALUE(Вызовы_потерянные_в_очередях[[#This Row],[дата]])</f>
        <v>40970</v>
      </c>
    </row>
    <row r="135" spans="1:7" x14ac:dyDescent="0.25">
      <c r="A135" s="3" t="s">
        <v>21</v>
      </c>
      <c r="B135" s="3" t="s">
        <v>12</v>
      </c>
      <c r="C135" s="3" t="s">
        <v>25</v>
      </c>
      <c r="D135" s="1">
        <v>6</v>
      </c>
      <c r="E135" s="4">
        <v>0.32677083333333334</v>
      </c>
      <c r="F135" s="4">
        <v>1.261574074074074E-3</v>
      </c>
      <c r="G135" s="5">
        <f>DATEVALUE(Вызовы_потерянные_в_очередях[[#This Row],[дата]])</f>
        <v>40971</v>
      </c>
    </row>
    <row r="136" spans="1:7" x14ac:dyDescent="0.25">
      <c r="A136" s="3" t="s">
        <v>21</v>
      </c>
      <c r="B136" s="3" t="s">
        <v>12</v>
      </c>
      <c r="C136" s="3" t="s">
        <v>25</v>
      </c>
      <c r="D136" s="1">
        <v>6</v>
      </c>
      <c r="E136" s="4">
        <v>0.38601851851851854</v>
      </c>
      <c r="F136" s="4">
        <v>5.0925925925925921E-4</v>
      </c>
      <c r="G136" s="5">
        <f>DATEVALUE(Вызовы_потерянные_в_очередях[[#This Row],[дата]])</f>
        <v>40971</v>
      </c>
    </row>
    <row r="137" spans="1:7" x14ac:dyDescent="0.25">
      <c r="A137" s="3" t="s">
        <v>21</v>
      </c>
      <c r="B137" s="3" t="s">
        <v>12</v>
      </c>
      <c r="C137" s="3" t="s">
        <v>25</v>
      </c>
      <c r="D137" s="1">
        <v>6</v>
      </c>
      <c r="E137" s="4">
        <v>0.38828703703703704</v>
      </c>
      <c r="F137" s="4">
        <v>1.0416666666666667E-4</v>
      </c>
      <c r="G137" s="5">
        <f>DATEVALUE(Вызовы_потерянные_в_очередях[[#This Row],[дата]])</f>
        <v>40971</v>
      </c>
    </row>
    <row r="138" spans="1:7" x14ac:dyDescent="0.25">
      <c r="A138" s="3" t="s">
        <v>21</v>
      </c>
      <c r="B138" s="3" t="s">
        <v>12</v>
      </c>
      <c r="C138" s="3" t="s">
        <v>25</v>
      </c>
      <c r="D138" s="1">
        <v>6</v>
      </c>
      <c r="E138" s="4">
        <v>0.38968749999999996</v>
      </c>
      <c r="F138" s="4">
        <v>1.1805555555555556E-3</v>
      </c>
      <c r="G138" s="5">
        <f>DATEVALUE(Вызовы_потерянные_в_очередях[[#This Row],[дата]])</f>
        <v>40971</v>
      </c>
    </row>
    <row r="139" spans="1:7" x14ac:dyDescent="0.25">
      <c r="A139" s="3" t="s">
        <v>21</v>
      </c>
      <c r="B139" s="3" t="s">
        <v>12</v>
      </c>
      <c r="C139" s="3" t="s">
        <v>25</v>
      </c>
      <c r="D139" s="1">
        <v>6</v>
      </c>
      <c r="E139" s="4">
        <v>0.56575231481481481</v>
      </c>
      <c r="F139" s="4">
        <v>4.6296296296296294E-5</v>
      </c>
      <c r="G139" s="5">
        <f>DATEVALUE(Вызовы_потерянные_в_очередях[[#This Row],[дата]])</f>
        <v>40971</v>
      </c>
    </row>
    <row r="140" spans="1:7" x14ac:dyDescent="0.25">
      <c r="A140" s="3" t="s">
        <v>21</v>
      </c>
      <c r="B140" s="3" t="s">
        <v>12</v>
      </c>
      <c r="C140" s="3" t="s">
        <v>25</v>
      </c>
      <c r="D140" s="1">
        <v>6</v>
      </c>
      <c r="E140" s="4">
        <v>0.54533564814814817</v>
      </c>
      <c r="F140" s="4">
        <v>5.7870370370370366E-5</v>
      </c>
      <c r="G140" s="5">
        <f>DATEVALUE(Вызовы_потерянные_в_очередях[[#This Row],[дата]])</f>
        <v>40971</v>
      </c>
    </row>
    <row r="141" spans="1:7" x14ac:dyDescent="0.25">
      <c r="A141" s="3" t="s">
        <v>21</v>
      </c>
      <c r="B141" s="3" t="s">
        <v>12</v>
      </c>
      <c r="C141" s="3" t="s">
        <v>30</v>
      </c>
      <c r="D141" s="1">
        <v>1</v>
      </c>
      <c r="E141" s="4">
        <v>0.49203703703703705</v>
      </c>
      <c r="F141" s="4">
        <v>4.6296296296296294E-5</v>
      </c>
      <c r="G141" s="5">
        <f>DATEVALUE(Вызовы_потерянные_в_очередях[[#This Row],[дата]])</f>
        <v>40972</v>
      </c>
    </row>
    <row r="142" spans="1:7" x14ac:dyDescent="0.25">
      <c r="A142" s="3" t="s">
        <v>21</v>
      </c>
      <c r="B142" s="3" t="s">
        <v>12</v>
      </c>
      <c r="C142" s="3" t="s">
        <v>22</v>
      </c>
      <c r="D142" s="1">
        <v>12</v>
      </c>
      <c r="E142" s="4">
        <v>0.30840277777777775</v>
      </c>
      <c r="F142" s="4">
        <v>4.6296296296296294E-5</v>
      </c>
      <c r="G142" s="5">
        <f>DATEVALUE(Вызовы_потерянные_в_очередях[[#This Row],[дата]])</f>
        <v>40973</v>
      </c>
    </row>
    <row r="143" spans="1:7" x14ac:dyDescent="0.25">
      <c r="A143" s="3" t="s">
        <v>21</v>
      </c>
      <c r="B143" s="3" t="s">
        <v>12</v>
      </c>
      <c r="C143" s="3" t="s">
        <v>22</v>
      </c>
      <c r="D143" s="1">
        <v>12</v>
      </c>
      <c r="E143" s="4">
        <v>0.35130787037037042</v>
      </c>
      <c r="F143" s="4">
        <v>1.1574074074074073E-5</v>
      </c>
      <c r="G143" s="5">
        <f>DATEVALUE(Вызовы_потерянные_в_очередях[[#This Row],[дата]])</f>
        <v>40973</v>
      </c>
    </row>
    <row r="144" spans="1:7" x14ac:dyDescent="0.25">
      <c r="A144" s="3" t="s">
        <v>21</v>
      </c>
      <c r="B144" s="3" t="s">
        <v>12</v>
      </c>
      <c r="C144" s="3" t="s">
        <v>22</v>
      </c>
      <c r="D144" s="1">
        <v>12</v>
      </c>
      <c r="E144" s="4">
        <v>0.58673611111111112</v>
      </c>
      <c r="F144" s="4">
        <v>5.7870370370370366E-5</v>
      </c>
      <c r="G144" s="5">
        <f>DATEVALUE(Вызовы_потерянные_в_очередях[[#This Row],[дата]])</f>
        <v>40973</v>
      </c>
    </row>
    <row r="145" spans="1:7" x14ac:dyDescent="0.25">
      <c r="A145" s="3" t="s">
        <v>21</v>
      </c>
      <c r="B145" s="3" t="s">
        <v>12</v>
      </c>
      <c r="C145" s="3" t="s">
        <v>22</v>
      </c>
      <c r="D145" s="1">
        <v>12</v>
      </c>
      <c r="E145" s="4">
        <v>0.62888888888888894</v>
      </c>
      <c r="F145" s="4">
        <v>2.3148148148148147E-5</v>
      </c>
      <c r="G145" s="5">
        <f>DATEVALUE(Вызовы_потерянные_в_очередях[[#This Row],[дата]])</f>
        <v>40973</v>
      </c>
    </row>
    <row r="146" spans="1:7" x14ac:dyDescent="0.25">
      <c r="A146" s="3" t="s">
        <v>21</v>
      </c>
      <c r="B146" s="3" t="s">
        <v>12</v>
      </c>
      <c r="C146" s="3" t="s">
        <v>22</v>
      </c>
      <c r="D146" s="1">
        <v>12</v>
      </c>
      <c r="E146" s="4">
        <v>0.70939814814814817</v>
      </c>
      <c r="F146" s="4">
        <v>3.4722222222222222E-5</v>
      </c>
      <c r="G146" s="5">
        <f>DATEVALUE(Вызовы_потерянные_в_очередях[[#This Row],[дата]])</f>
        <v>40973</v>
      </c>
    </row>
    <row r="147" spans="1:7" x14ac:dyDescent="0.25">
      <c r="A147" s="3" t="s">
        <v>21</v>
      </c>
      <c r="B147" s="3" t="s">
        <v>12</v>
      </c>
      <c r="C147" s="3" t="s">
        <v>22</v>
      </c>
      <c r="D147" s="1">
        <v>12</v>
      </c>
      <c r="E147" s="4">
        <v>0.91511574074074076</v>
      </c>
      <c r="F147" s="4">
        <v>1.1574074074074073E-5</v>
      </c>
      <c r="G147" s="5">
        <f>DATEVALUE(Вызовы_потерянные_в_очередях[[#This Row],[дата]])</f>
        <v>40973</v>
      </c>
    </row>
    <row r="148" spans="1:7" x14ac:dyDescent="0.25">
      <c r="A148" s="3" t="s">
        <v>21</v>
      </c>
      <c r="B148" s="3" t="s">
        <v>12</v>
      </c>
      <c r="C148" s="3" t="s">
        <v>22</v>
      </c>
      <c r="D148" s="1">
        <v>12</v>
      </c>
      <c r="E148" s="4">
        <v>0.3689236111111111</v>
      </c>
      <c r="F148" s="4">
        <v>1.6203703703703703E-4</v>
      </c>
      <c r="G148" s="5">
        <f>DATEVALUE(Вызовы_потерянные_в_очередях[[#This Row],[дата]])</f>
        <v>40973</v>
      </c>
    </row>
    <row r="149" spans="1:7" x14ac:dyDescent="0.25">
      <c r="A149" s="3" t="s">
        <v>21</v>
      </c>
      <c r="B149" s="3" t="s">
        <v>12</v>
      </c>
      <c r="C149" s="3" t="s">
        <v>22</v>
      </c>
      <c r="D149" s="1">
        <v>12</v>
      </c>
      <c r="E149" s="4">
        <v>0.38553240740740741</v>
      </c>
      <c r="F149" s="4">
        <v>1.1574074074074073E-5</v>
      </c>
      <c r="G149" s="5">
        <f>DATEVALUE(Вызовы_потерянные_в_очередях[[#This Row],[дата]])</f>
        <v>40973</v>
      </c>
    </row>
    <row r="150" spans="1:7" x14ac:dyDescent="0.25">
      <c r="A150" s="3" t="s">
        <v>21</v>
      </c>
      <c r="B150" s="3" t="s">
        <v>12</v>
      </c>
      <c r="C150" s="3" t="s">
        <v>22</v>
      </c>
      <c r="D150" s="1">
        <v>12</v>
      </c>
      <c r="E150" s="4">
        <v>0.40436342592592589</v>
      </c>
      <c r="F150" s="4">
        <v>1.1574074074074073E-5</v>
      </c>
      <c r="G150" s="5">
        <f>DATEVALUE(Вызовы_потерянные_в_очередях[[#This Row],[дата]])</f>
        <v>40973</v>
      </c>
    </row>
    <row r="151" spans="1:7" x14ac:dyDescent="0.25">
      <c r="A151" s="3" t="s">
        <v>21</v>
      </c>
      <c r="B151" s="3" t="s">
        <v>12</v>
      </c>
      <c r="C151" s="3" t="s">
        <v>22</v>
      </c>
      <c r="D151" s="1">
        <v>12</v>
      </c>
      <c r="E151" s="4">
        <v>0.41381944444444446</v>
      </c>
      <c r="F151" s="4">
        <v>1.8518518518518518E-4</v>
      </c>
      <c r="G151" s="5">
        <f>DATEVALUE(Вызовы_потерянные_в_очередях[[#This Row],[дата]])</f>
        <v>40973</v>
      </c>
    </row>
    <row r="152" spans="1:7" x14ac:dyDescent="0.25">
      <c r="A152" s="3" t="s">
        <v>21</v>
      </c>
      <c r="B152" s="3" t="s">
        <v>12</v>
      </c>
      <c r="C152" s="3" t="s">
        <v>22</v>
      </c>
      <c r="D152" s="1">
        <v>12</v>
      </c>
      <c r="E152" s="4">
        <v>0.62689814814814815</v>
      </c>
      <c r="F152" s="4">
        <v>2.3148148148148147E-5</v>
      </c>
      <c r="G152" s="5">
        <f>DATEVALUE(Вызовы_потерянные_в_очередях[[#This Row],[дата]])</f>
        <v>40973</v>
      </c>
    </row>
    <row r="153" spans="1:7" x14ac:dyDescent="0.25">
      <c r="A153" s="3" t="s">
        <v>21</v>
      </c>
      <c r="B153" s="3" t="s">
        <v>12</v>
      </c>
      <c r="C153" s="3" t="s">
        <v>22</v>
      </c>
      <c r="D153" s="1">
        <v>12</v>
      </c>
      <c r="E153" s="4">
        <v>0.75775462962962958</v>
      </c>
      <c r="F153" s="4">
        <v>7.9861111111111105E-4</v>
      </c>
      <c r="G153" s="5">
        <f>DATEVALUE(Вызовы_потерянные_в_очередях[[#This Row],[дата]])</f>
        <v>40973</v>
      </c>
    </row>
    <row r="154" spans="1:7" x14ac:dyDescent="0.25">
      <c r="A154" s="3" t="s">
        <v>21</v>
      </c>
      <c r="B154" s="3" t="s">
        <v>12</v>
      </c>
      <c r="C154" s="3" t="s">
        <v>26</v>
      </c>
      <c r="D154" s="1">
        <v>18</v>
      </c>
      <c r="E154" s="4">
        <v>0.37739583333333332</v>
      </c>
      <c r="F154" s="4">
        <v>1.1574074074074073E-5</v>
      </c>
      <c r="G154" s="5">
        <f>DATEVALUE(Вызовы_потерянные_в_очередях[[#This Row],[дата]])</f>
        <v>40974</v>
      </c>
    </row>
    <row r="155" spans="1:7" x14ac:dyDescent="0.25">
      <c r="A155" s="3" t="s">
        <v>21</v>
      </c>
      <c r="B155" s="3" t="s">
        <v>12</v>
      </c>
      <c r="C155" s="3" t="s">
        <v>26</v>
      </c>
      <c r="D155" s="1">
        <v>18</v>
      </c>
      <c r="E155" s="4">
        <v>0.44785879629629632</v>
      </c>
      <c r="F155" s="4">
        <v>4.6296296296296294E-5</v>
      </c>
      <c r="G155" s="5">
        <f>DATEVALUE(Вызовы_потерянные_в_очередях[[#This Row],[дата]])</f>
        <v>40974</v>
      </c>
    </row>
    <row r="156" spans="1:7" x14ac:dyDescent="0.25">
      <c r="A156" s="3" t="s">
        <v>21</v>
      </c>
      <c r="B156" s="3" t="s">
        <v>12</v>
      </c>
      <c r="C156" s="3" t="s">
        <v>26</v>
      </c>
      <c r="D156" s="1">
        <v>18</v>
      </c>
      <c r="E156" s="4">
        <v>0.47357638888888887</v>
      </c>
      <c r="F156" s="4">
        <v>2.3148148148148147E-5</v>
      </c>
      <c r="G156" s="5">
        <f>DATEVALUE(Вызовы_потерянные_в_очередях[[#This Row],[дата]])</f>
        <v>40974</v>
      </c>
    </row>
    <row r="157" spans="1:7" x14ac:dyDescent="0.25">
      <c r="A157" s="3" t="s">
        <v>21</v>
      </c>
      <c r="B157" s="3" t="s">
        <v>12</v>
      </c>
      <c r="C157" s="3" t="s">
        <v>26</v>
      </c>
      <c r="D157" s="1">
        <v>18</v>
      </c>
      <c r="E157" s="4">
        <v>0.47840277777777779</v>
      </c>
      <c r="F157" s="4">
        <v>3.4722222222222222E-5</v>
      </c>
      <c r="G157" s="5">
        <f>DATEVALUE(Вызовы_потерянные_в_очередях[[#This Row],[дата]])</f>
        <v>40974</v>
      </c>
    </row>
    <row r="158" spans="1:7" x14ac:dyDescent="0.25">
      <c r="A158" s="3" t="s">
        <v>21</v>
      </c>
      <c r="B158" s="3" t="s">
        <v>12</v>
      </c>
      <c r="C158" s="3" t="s">
        <v>26</v>
      </c>
      <c r="D158" s="1">
        <v>18</v>
      </c>
      <c r="E158" s="4">
        <v>0.63821759259259259</v>
      </c>
      <c r="F158" s="4">
        <v>0</v>
      </c>
      <c r="G158" s="5">
        <f>DATEVALUE(Вызовы_потерянные_в_очередях[[#This Row],[дата]])</f>
        <v>40974</v>
      </c>
    </row>
    <row r="159" spans="1:7" x14ac:dyDescent="0.25">
      <c r="A159" s="3" t="s">
        <v>21</v>
      </c>
      <c r="B159" s="3" t="s">
        <v>12</v>
      </c>
      <c r="C159" s="3" t="s">
        <v>26</v>
      </c>
      <c r="D159" s="1">
        <v>18</v>
      </c>
      <c r="E159" s="4">
        <v>0.75989583333333333</v>
      </c>
      <c r="F159" s="4">
        <v>1.6087962962962963E-3</v>
      </c>
      <c r="G159" s="5">
        <f>DATEVALUE(Вызовы_потерянные_в_очередях[[#This Row],[дата]])</f>
        <v>40974</v>
      </c>
    </row>
    <row r="160" spans="1:7" x14ac:dyDescent="0.25">
      <c r="A160" s="3" t="s">
        <v>21</v>
      </c>
      <c r="B160" s="3" t="s">
        <v>12</v>
      </c>
      <c r="C160" s="3" t="s">
        <v>26</v>
      </c>
      <c r="D160" s="1">
        <v>18</v>
      </c>
      <c r="E160" s="4">
        <v>0.76061342592592596</v>
      </c>
      <c r="F160" s="4">
        <v>8.2175925925925917E-4</v>
      </c>
      <c r="G160" s="5">
        <f>DATEVALUE(Вызовы_потерянные_в_очередях[[#This Row],[дата]])</f>
        <v>40974</v>
      </c>
    </row>
    <row r="161" spans="1:7" x14ac:dyDescent="0.25">
      <c r="A161" s="3" t="s">
        <v>21</v>
      </c>
      <c r="B161" s="3" t="s">
        <v>12</v>
      </c>
      <c r="C161" s="3" t="s">
        <v>26</v>
      </c>
      <c r="D161" s="1">
        <v>18</v>
      </c>
      <c r="E161" s="4">
        <v>0.76146990740740739</v>
      </c>
      <c r="F161" s="4">
        <v>9.9537037037037042E-4</v>
      </c>
      <c r="G161" s="5">
        <f>DATEVALUE(Вызовы_потерянные_в_очередях[[#This Row],[дата]])</f>
        <v>40974</v>
      </c>
    </row>
    <row r="162" spans="1:7" x14ac:dyDescent="0.25">
      <c r="A162" s="3" t="s">
        <v>21</v>
      </c>
      <c r="B162" s="3" t="s">
        <v>12</v>
      </c>
      <c r="C162" s="3" t="s">
        <v>26</v>
      </c>
      <c r="D162" s="1">
        <v>18</v>
      </c>
      <c r="E162" s="4">
        <v>0.76268518518518524</v>
      </c>
      <c r="F162" s="4">
        <v>6.8287037037037025E-4</v>
      </c>
      <c r="G162" s="5">
        <f>DATEVALUE(Вызовы_потерянные_в_очередях[[#This Row],[дата]])</f>
        <v>40974</v>
      </c>
    </row>
    <row r="163" spans="1:7" x14ac:dyDescent="0.25">
      <c r="A163" s="3" t="s">
        <v>21</v>
      </c>
      <c r="B163" s="3" t="s">
        <v>12</v>
      </c>
      <c r="C163" s="3" t="s">
        <v>26</v>
      </c>
      <c r="D163" s="1">
        <v>18</v>
      </c>
      <c r="E163" s="4">
        <v>0.77924768518518517</v>
      </c>
      <c r="F163" s="4">
        <v>2.3148148148148147E-5</v>
      </c>
      <c r="G163" s="5">
        <f>DATEVALUE(Вызовы_потерянные_в_очередях[[#This Row],[дата]])</f>
        <v>40974</v>
      </c>
    </row>
    <row r="164" spans="1:7" x14ac:dyDescent="0.25">
      <c r="A164" s="3" t="s">
        <v>21</v>
      </c>
      <c r="B164" s="3" t="s">
        <v>12</v>
      </c>
      <c r="C164" s="3" t="s">
        <v>26</v>
      </c>
      <c r="D164" s="1">
        <v>18</v>
      </c>
      <c r="E164" s="4">
        <v>0.39548611111111115</v>
      </c>
      <c r="F164" s="4">
        <v>0</v>
      </c>
      <c r="G164" s="5">
        <f>DATEVALUE(Вызовы_потерянные_в_очередях[[#This Row],[дата]])</f>
        <v>40974</v>
      </c>
    </row>
    <row r="165" spans="1:7" x14ac:dyDescent="0.25">
      <c r="A165" s="3" t="s">
        <v>21</v>
      </c>
      <c r="B165" s="3" t="s">
        <v>12</v>
      </c>
      <c r="C165" s="3" t="s">
        <v>26</v>
      </c>
      <c r="D165" s="1">
        <v>18</v>
      </c>
      <c r="E165" s="4">
        <v>0.40009259259259261</v>
      </c>
      <c r="F165" s="4">
        <v>4.6296296296296294E-5</v>
      </c>
      <c r="G165" s="5">
        <f>DATEVALUE(Вызовы_потерянные_в_очередях[[#This Row],[дата]])</f>
        <v>40974</v>
      </c>
    </row>
    <row r="166" spans="1:7" x14ac:dyDescent="0.25">
      <c r="A166" s="3" t="s">
        <v>21</v>
      </c>
      <c r="B166" s="3" t="s">
        <v>12</v>
      </c>
      <c r="C166" s="3" t="s">
        <v>26</v>
      </c>
      <c r="D166" s="1">
        <v>18</v>
      </c>
      <c r="E166" s="4">
        <v>0.44695601851851857</v>
      </c>
      <c r="F166" s="4">
        <v>2.0833333333333335E-4</v>
      </c>
      <c r="G166" s="5">
        <f>DATEVALUE(Вызовы_потерянные_в_очередях[[#This Row],[дата]])</f>
        <v>40974</v>
      </c>
    </row>
    <row r="167" spans="1:7" x14ac:dyDescent="0.25">
      <c r="A167" s="3" t="s">
        <v>21</v>
      </c>
      <c r="B167" s="3" t="s">
        <v>12</v>
      </c>
      <c r="C167" s="3" t="s">
        <v>26</v>
      </c>
      <c r="D167" s="1">
        <v>18</v>
      </c>
      <c r="E167" s="4">
        <v>0.45340277777777777</v>
      </c>
      <c r="F167" s="4">
        <v>3.3564814814814812E-4</v>
      </c>
      <c r="G167" s="5">
        <f>DATEVALUE(Вызовы_потерянные_в_очередях[[#This Row],[дата]])</f>
        <v>40974</v>
      </c>
    </row>
    <row r="168" spans="1:7" x14ac:dyDescent="0.25">
      <c r="A168" s="3" t="s">
        <v>21</v>
      </c>
      <c r="B168" s="3" t="s">
        <v>12</v>
      </c>
      <c r="C168" s="3" t="s">
        <v>26</v>
      </c>
      <c r="D168" s="1">
        <v>18</v>
      </c>
      <c r="E168" s="4">
        <v>0.46107638888888891</v>
      </c>
      <c r="F168" s="4">
        <v>9.2592592592592588E-5</v>
      </c>
      <c r="G168" s="5">
        <f>DATEVALUE(Вызовы_потерянные_в_очередях[[#This Row],[дата]])</f>
        <v>40974</v>
      </c>
    </row>
    <row r="169" spans="1:7" x14ac:dyDescent="0.25">
      <c r="A169" s="3" t="s">
        <v>21</v>
      </c>
      <c r="B169" s="3" t="s">
        <v>12</v>
      </c>
      <c r="C169" s="3" t="s">
        <v>26</v>
      </c>
      <c r="D169" s="1">
        <v>18</v>
      </c>
      <c r="E169" s="4">
        <v>0.47247685185185184</v>
      </c>
      <c r="F169" s="4">
        <v>1.1574074074074073E-5</v>
      </c>
      <c r="G169" s="5">
        <f>DATEVALUE(Вызовы_потерянные_в_очередях[[#This Row],[дата]])</f>
        <v>40974</v>
      </c>
    </row>
    <row r="170" spans="1:7" x14ac:dyDescent="0.25">
      <c r="A170" s="3" t="s">
        <v>21</v>
      </c>
      <c r="B170" s="3" t="s">
        <v>12</v>
      </c>
      <c r="C170" s="3" t="s">
        <v>26</v>
      </c>
      <c r="D170" s="1">
        <v>18</v>
      </c>
      <c r="E170" s="4">
        <v>0.67768518518518517</v>
      </c>
      <c r="F170" s="4">
        <v>2.8935185185185189E-4</v>
      </c>
      <c r="G170" s="5">
        <f>DATEVALUE(Вызовы_потерянные_в_очередях[[#This Row],[дата]])</f>
        <v>40974</v>
      </c>
    </row>
    <row r="171" spans="1:7" x14ac:dyDescent="0.25">
      <c r="A171" s="3" t="s">
        <v>21</v>
      </c>
      <c r="B171" s="3" t="s">
        <v>12</v>
      </c>
      <c r="C171" s="3" t="s">
        <v>26</v>
      </c>
      <c r="D171" s="1">
        <v>18</v>
      </c>
      <c r="E171" s="4">
        <v>0.76292824074074073</v>
      </c>
      <c r="F171" s="4">
        <v>4.8611111111111104E-4</v>
      </c>
      <c r="G171" s="5">
        <f>DATEVALUE(Вызовы_потерянные_в_очередях[[#This Row],[дата]])</f>
        <v>40974</v>
      </c>
    </row>
    <row r="172" spans="1:7" x14ac:dyDescent="0.25">
      <c r="A172" s="3" t="s">
        <v>21</v>
      </c>
      <c r="B172" s="3" t="s">
        <v>12</v>
      </c>
      <c r="C172" s="3" t="s">
        <v>28</v>
      </c>
      <c r="D172" s="1">
        <v>14</v>
      </c>
      <c r="E172" s="4">
        <v>0.30379629629629629</v>
      </c>
      <c r="F172" s="4">
        <v>4.6296296296296294E-5</v>
      </c>
      <c r="G172" s="5">
        <f>DATEVALUE(Вызовы_потерянные_в_очередях[[#This Row],[дата]])</f>
        <v>40975</v>
      </c>
    </row>
    <row r="173" spans="1:7" x14ac:dyDescent="0.25">
      <c r="A173" s="3" t="s">
        <v>21</v>
      </c>
      <c r="B173" s="3" t="s">
        <v>12</v>
      </c>
      <c r="C173" s="3" t="s">
        <v>28</v>
      </c>
      <c r="D173" s="1">
        <v>14</v>
      </c>
      <c r="E173" s="4">
        <v>0.35023148148148148</v>
      </c>
      <c r="F173" s="4">
        <v>3.4722222222222222E-5</v>
      </c>
      <c r="G173" s="5">
        <f>DATEVALUE(Вызовы_потерянные_в_очередях[[#This Row],[дата]])</f>
        <v>40975</v>
      </c>
    </row>
    <row r="174" spans="1:7" x14ac:dyDescent="0.25">
      <c r="A174" s="3" t="s">
        <v>21</v>
      </c>
      <c r="B174" s="3" t="s">
        <v>12</v>
      </c>
      <c r="C174" s="3" t="s">
        <v>28</v>
      </c>
      <c r="D174" s="1">
        <v>14</v>
      </c>
      <c r="E174" s="4">
        <v>0.37930555555555556</v>
      </c>
      <c r="F174" s="4">
        <v>2.3148148148148147E-5</v>
      </c>
      <c r="G174" s="5">
        <f>DATEVALUE(Вызовы_потерянные_в_очередях[[#This Row],[дата]])</f>
        <v>40975</v>
      </c>
    </row>
    <row r="175" spans="1:7" x14ac:dyDescent="0.25">
      <c r="A175" s="3" t="s">
        <v>21</v>
      </c>
      <c r="B175" s="3" t="s">
        <v>12</v>
      </c>
      <c r="C175" s="3" t="s">
        <v>28</v>
      </c>
      <c r="D175" s="1">
        <v>14</v>
      </c>
      <c r="E175" s="4">
        <v>0.40956018518518517</v>
      </c>
      <c r="F175" s="4">
        <v>1.1574074074074073E-5</v>
      </c>
      <c r="G175" s="5">
        <f>DATEVALUE(Вызовы_потерянные_в_очередях[[#This Row],[дата]])</f>
        <v>40975</v>
      </c>
    </row>
    <row r="176" spans="1:7" x14ac:dyDescent="0.25">
      <c r="A176" s="3" t="s">
        <v>21</v>
      </c>
      <c r="B176" s="3" t="s">
        <v>12</v>
      </c>
      <c r="C176" s="3" t="s">
        <v>28</v>
      </c>
      <c r="D176" s="1">
        <v>14</v>
      </c>
      <c r="E176" s="4">
        <v>0.48461805555555554</v>
      </c>
      <c r="F176" s="4">
        <v>8.1018518518518516E-5</v>
      </c>
      <c r="G176" s="5">
        <f>DATEVALUE(Вызовы_потерянные_в_очередях[[#This Row],[дата]])</f>
        <v>40975</v>
      </c>
    </row>
    <row r="177" spans="1:7" x14ac:dyDescent="0.25">
      <c r="A177" s="3" t="s">
        <v>21</v>
      </c>
      <c r="B177" s="3" t="s">
        <v>12</v>
      </c>
      <c r="C177" s="3" t="s">
        <v>28</v>
      </c>
      <c r="D177" s="1">
        <v>14</v>
      </c>
      <c r="E177" s="4">
        <v>0.53284722222222225</v>
      </c>
      <c r="F177" s="4">
        <v>3.4722222222222222E-5</v>
      </c>
      <c r="G177" s="5">
        <f>DATEVALUE(Вызовы_потерянные_в_очередях[[#This Row],[дата]])</f>
        <v>40975</v>
      </c>
    </row>
    <row r="178" spans="1:7" x14ac:dyDescent="0.25">
      <c r="A178" s="3" t="s">
        <v>21</v>
      </c>
      <c r="B178" s="3" t="s">
        <v>12</v>
      </c>
      <c r="C178" s="3" t="s">
        <v>28</v>
      </c>
      <c r="D178" s="1">
        <v>14</v>
      </c>
      <c r="E178" s="4">
        <v>0.55951388888888887</v>
      </c>
      <c r="F178" s="4">
        <v>3.4722222222222222E-5</v>
      </c>
      <c r="G178" s="5">
        <f>DATEVALUE(Вызовы_потерянные_в_очередях[[#This Row],[дата]])</f>
        <v>40975</v>
      </c>
    </row>
    <row r="179" spans="1:7" x14ac:dyDescent="0.25">
      <c r="A179" s="3" t="s">
        <v>21</v>
      </c>
      <c r="B179" s="3" t="s">
        <v>12</v>
      </c>
      <c r="C179" s="3" t="s">
        <v>28</v>
      </c>
      <c r="D179" s="1">
        <v>14</v>
      </c>
      <c r="E179" s="4">
        <v>0.43605324074074076</v>
      </c>
      <c r="F179" s="4">
        <v>4.6296296296296294E-5</v>
      </c>
      <c r="G179" s="5">
        <f>DATEVALUE(Вызовы_потерянные_в_очередях[[#This Row],[дата]])</f>
        <v>40975</v>
      </c>
    </row>
    <row r="180" spans="1:7" x14ac:dyDescent="0.25">
      <c r="A180" s="3" t="s">
        <v>21</v>
      </c>
      <c r="B180" s="3" t="s">
        <v>12</v>
      </c>
      <c r="C180" s="3" t="s">
        <v>28</v>
      </c>
      <c r="D180" s="1">
        <v>14</v>
      </c>
      <c r="E180" s="4">
        <v>0.47905092592592591</v>
      </c>
      <c r="F180" s="4">
        <v>3.4722222222222222E-5</v>
      </c>
      <c r="G180" s="5">
        <f>DATEVALUE(Вызовы_потерянные_в_очередях[[#This Row],[дата]])</f>
        <v>40975</v>
      </c>
    </row>
    <row r="181" spans="1:7" x14ac:dyDescent="0.25">
      <c r="A181" s="3" t="s">
        <v>21</v>
      </c>
      <c r="B181" s="3" t="s">
        <v>12</v>
      </c>
      <c r="C181" s="3" t="s">
        <v>28</v>
      </c>
      <c r="D181" s="1">
        <v>14</v>
      </c>
      <c r="E181" s="4">
        <v>0.53453703703703703</v>
      </c>
      <c r="F181" s="4">
        <v>5.7870370370370366E-5</v>
      </c>
      <c r="G181" s="5">
        <f>DATEVALUE(Вызовы_потерянные_в_очередях[[#This Row],[дата]])</f>
        <v>40975</v>
      </c>
    </row>
    <row r="182" spans="1:7" x14ac:dyDescent="0.25">
      <c r="A182" s="3" t="s">
        <v>21</v>
      </c>
      <c r="B182" s="3" t="s">
        <v>12</v>
      </c>
      <c r="C182" s="3" t="s">
        <v>28</v>
      </c>
      <c r="D182" s="1">
        <v>14</v>
      </c>
      <c r="E182" s="4">
        <v>0.58900462962962963</v>
      </c>
      <c r="F182" s="4">
        <v>5.7870370370370366E-5</v>
      </c>
      <c r="G182" s="5">
        <f>DATEVALUE(Вызовы_потерянные_в_очередях[[#This Row],[дата]])</f>
        <v>40975</v>
      </c>
    </row>
    <row r="183" spans="1:7" x14ac:dyDescent="0.25">
      <c r="A183" s="3" t="s">
        <v>21</v>
      </c>
      <c r="B183" s="3" t="s">
        <v>12</v>
      </c>
      <c r="C183" s="3" t="s">
        <v>28</v>
      </c>
      <c r="D183" s="1">
        <v>14</v>
      </c>
      <c r="E183" s="4">
        <v>0.60737268518518517</v>
      </c>
      <c r="F183" s="4">
        <v>3.4722222222222222E-5</v>
      </c>
      <c r="G183" s="5">
        <f>DATEVALUE(Вызовы_потерянные_в_очередях[[#This Row],[дата]])</f>
        <v>40975</v>
      </c>
    </row>
    <row r="184" spans="1:7" x14ac:dyDescent="0.25">
      <c r="A184" s="3" t="s">
        <v>21</v>
      </c>
      <c r="B184" s="3" t="s">
        <v>12</v>
      </c>
      <c r="C184" s="3" t="s">
        <v>28</v>
      </c>
      <c r="D184" s="1">
        <v>14</v>
      </c>
      <c r="E184" s="4">
        <v>0.61609953703703701</v>
      </c>
      <c r="F184" s="4">
        <v>0</v>
      </c>
      <c r="G184" s="5">
        <f>DATEVALUE(Вызовы_потерянные_в_очередях[[#This Row],[дата]])</f>
        <v>40975</v>
      </c>
    </row>
    <row r="185" spans="1:7" x14ac:dyDescent="0.25">
      <c r="A185" s="3" t="s">
        <v>21</v>
      </c>
      <c r="B185" s="3" t="s">
        <v>12</v>
      </c>
      <c r="C185" s="3" t="s">
        <v>28</v>
      </c>
      <c r="D185" s="1">
        <v>14</v>
      </c>
      <c r="E185" s="4">
        <v>0.61878472222222225</v>
      </c>
      <c r="F185" s="4">
        <v>3.4722222222222222E-5</v>
      </c>
      <c r="G185" s="5">
        <f>DATEVALUE(Вызовы_потерянные_в_очередях[[#This Row],[дата]])</f>
        <v>40975</v>
      </c>
    </row>
    <row r="186" spans="1:7" x14ac:dyDescent="0.25">
      <c r="A186" s="3" t="s">
        <v>21</v>
      </c>
      <c r="B186" s="3" t="s">
        <v>12</v>
      </c>
      <c r="C186" s="3" t="s">
        <v>31</v>
      </c>
      <c r="D186" s="1">
        <v>1</v>
      </c>
      <c r="E186" s="4">
        <v>0.44025462962962963</v>
      </c>
      <c r="F186" s="4">
        <v>2.3148148148148147E-5</v>
      </c>
      <c r="G186" s="5">
        <f>DATEVALUE(Вызовы_потерянные_в_очередях[[#This Row],[дата]])</f>
        <v>40976</v>
      </c>
    </row>
    <row r="187" spans="1:7" x14ac:dyDescent="0.25">
      <c r="A187" s="3" t="s">
        <v>21</v>
      </c>
      <c r="B187" s="3" t="s">
        <v>12</v>
      </c>
      <c r="C187" s="3" t="s">
        <v>32</v>
      </c>
      <c r="D187" s="1">
        <v>3</v>
      </c>
      <c r="E187" s="4">
        <v>0.51119212962962968</v>
      </c>
      <c r="F187" s="4">
        <v>3.4722222222222222E-5</v>
      </c>
      <c r="G187" s="5">
        <f>DATEVALUE(Вызовы_потерянные_в_очередях[[#This Row],[дата]])</f>
        <v>40977</v>
      </c>
    </row>
    <row r="188" spans="1:7" x14ac:dyDescent="0.25">
      <c r="A188" s="3" t="s">
        <v>21</v>
      </c>
      <c r="B188" s="3" t="s">
        <v>12</v>
      </c>
      <c r="C188" s="3" t="s">
        <v>32</v>
      </c>
      <c r="D188" s="1">
        <v>3</v>
      </c>
      <c r="E188" s="4">
        <v>0.69658564814814816</v>
      </c>
      <c r="F188" s="4">
        <v>0</v>
      </c>
      <c r="G188" s="5">
        <f>DATEVALUE(Вызовы_потерянные_в_очередях[[#This Row],[дата]])</f>
        <v>40977</v>
      </c>
    </row>
    <row r="189" spans="1:7" x14ac:dyDescent="0.25">
      <c r="A189" s="3" t="s">
        <v>21</v>
      </c>
      <c r="B189" s="3" t="s">
        <v>12</v>
      </c>
      <c r="C189" s="3" t="s">
        <v>32</v>
      </c>
      <c r="D189" s="1">
        <v>3</v>
      </c>
      <c r="E189" s="4">
        <v>0.52396990740740745</v>
      </c>
      <c r="F189" s="4">
        <v>4.6296296296296294E-5</v>
      </c>
      <c r="G189" s="5">
        <f>DATEVALUE(Вызовы_потерянные_в_очередях[[#This Row],[дата]])</f>
        <v>40977</v>
      </c>
    </row>
    <row r="190" spans="1:7" x14ac:dyDescent="0.25">
      <c r="A190" s="3" t="s">
        <v>21</v>
      </c>
      <c r="B190" s="3" t="s">
        <v>12</v>
      </c>
      <c r="C190" s="3" t="s">
        <v>29</v>
      </c>
      <c r="D190" s="1">
        <v>1</v>
      </c>
      <c r="E190" s="4">
        <v>0.40204861111111106</v>
      </c>
      <c r="F190" s="4">
        <v>0</v>
      </c>
      <c r="G190" s="5">
        <f>DATEVALUE(Вызовы_потерянные_в_очередях[[#This Row],[дата]])</f>
        <v>40978</v>
      </c>
    </row>
    <row r="191" spans="1:7" x14ac:dyDescent="0.25">
      <c r="A191" s="3" t="s">
        <v>21</v>
      </c>
      <c r="B191" s="3" t="s">
        <v>9</v>
      </c>
      <c r="C191" s="3" t="s">
        <v>33</v>
      </c>
      <c r="D191" s="1">
        <v>2</v>
      </c>
      <c r="E191" s="4">
        <v>0.46027777777777779</v>
      </c>
      <c r="F191" s="4">
        <v>1.1574074074074073E-5</v>
      </c>
      <c r="G191" s="5">
        <f>DATEVALUE(Вызовы_потерянные_в_очередях[[#This Row],[дата]])</f>
        <v>40979</v>
      </c>
    </row>
    <row r="192" spans="1:7" x14ac:dyDescent="0.25">
      <c r="A192" s="3" t="s">
        <v>21</v>
      </c>
      <c r="B192" s="3" t="s">
        <v>9</v>
      </c>
      <c r="C192" s="3" t="s">
        <v>33</v>
      </c>
      <c r="D192" s="1">
        <v>2</v>
      </c>
      <c r="E192" s="4">
        <v>0.36170138888888892</v>
      </c>
      <c r="F192" s="4">
        <v>7.8703703703703705E-4</v>
      </c>
      <c r="G192" s="5">
        <f>DATEVALUE(Вызовы_потерянные_в_очередях[[#This Row],[дата]])</f>
        <v>40979</v>
      </c>
    </row>
    <row r="193" spans="1:7" x14ac:dyDescent="0.25">
      <c r="A193" s="3" t="s">
        <v>21</v>
      </c>
      <c r="B193" s="3" t="s">
        <v>10</v>
      </c>
      <c r="C193" s="3" t="s">
        <v>33</v>
      </c>
      <c r="D193" s="1">
        <v>2</v>
      </c>
      <c r="E193" s="4">
        <v>0.53168981481481481</v>
      </c>
      <c r="F193" s="4">
        <v>2.3148148148148147E-5</v>
      </c>
      <c r="G193" s="5">
        <f>DATEVALUE(Вызовы_потерянные_в_очередях[[#This Row],[дата]])</f>
        <v>40979</v>
      </c>
    </row>
    <row r="194" spans="1:7" x14ac:dyDescent="0.25">
      <c r="A194" s="3" t="s">
        <v>21</v>
      </c>
      <c r="B194" s="3" t="s">
        <v>10</v>
      </c>
      <c r="C194" s="3" t="s">
        <v>33</v>
      </c>
      <c r="D194" s="1">
        <v>2</v>
      </c>
      <c r="E194" s="4">
        <v>0.57293981481481482</v>
      </c>
      <c r="F194" s="4">
        <v>0</v>
      </c>
      <c r="G194" s="5">
        <f>DATEVALUE(Вызовы_потерянные_в_очередях[[#This Row],[дата]])</f>
        <v>40979</v>
      </c>
    </row>
    <row r="195" spans="1:7" x14ac:dyDescent="0.25">
      <c r="A195" s="3" t="s">
        <v>21</v>
      </c>
      <c r="B195" s="3" t="s">
        <v>13</v>
      </c>
      <c r="C195" s="3" t="s">
        <v>33</v>
      </c>
      <c r="D195" s="1">
        <v>1</v>
      </c>
      <c r="E195" s="4">
        <v>0.28605324074074073</v>
      </c>
      <c r="F195" s="4">
        <v>9.1435185185185185E-4</v>
      </c>
      <c r="G195" s="5">
        <f>DATEVALUE(Вызовы_потерянные_в_очередях[[#This Row],[дата]])</f>
        <v>40979</v>
      </c>
    </row>
    <row r="196" spans="1:7" x14ac:dyDescent="0.25">
      <c r="A196" s="3" t="s">
        <v>21</v>
      </c>
      <c r="B196" s="3" t="s">
        <v>11</v>
      </c>
      <c r="C196" s="3" t="s">
        <v>33</v>
      </c>
      <c r="D196" s="1">
        <v>1</v>
      </c>
      <c r="E196" s="4">
        <v>0.48866898148148147</v>
      </c>
      <c r="F196" s="4">
        <v>3.4722222222222222E-5</v>
      </c>
      <c r="G196" s="5">
        <f>DATEVALUE(Вызовы_потерянные_в_очередях[[#This Row],[дата]])</f>
        <v>40979</v>
      </c>
    </row>
    <row r="197" spans="1:7" x14ac:dyDescent="0.25">
      <c r="A197" s="3" t="s">
        <v>21</v>
      </c>
      <c r="B197" s="3" t="s">
        <v>12</v>
      </c>
      <c r="C197" s="3" t="s">
        <v>33</v>
      </c>
      <c r="D197" s="1">
        <v>13</v>
      </c>
      <c r="E197" s="4">
        <v>0.40793981481481478</v>
      </c>
      <c r="F197" s="4">
        <v>4.6296296296296294E-5</v>
      </c>
      <c r="G197" s="5">
        <f>DATEVALUE(Вызовы_потерянные_в_очередях[[#This Row],[дата]])</f>
        <v>40979</v>
      </c>
    </row>
    <row r="198" spans="1:7" x14ac:dyDescent="0.25">
      <c r="A198" s="3" t="s">
        <v>21</v>
      </c>
      <c r="B198" s="3" t="s">
        <v>12</v>
      </c>
      <c r="C198" s="3" t="s">
        <v>33</v>
      </c>
      <c r="D198" s="1">
        <v>13</v>
      </c>
      <c r="E198" s="4">
        <v>0.44541666666666663</v>
      </c>
      <c r="F198" s="4">
        <v>5.7870370370370366E-5</v>
      </c>
      <c r="G198" s="5">
        <f>DATEVALUE(Вызовы_потерянные_в_очередях[[#This Row],[дата]])</f>
        <v>40979</v>
      </c>
    </row>
    <row r="199" spans="1:7" x14ac:dyDescent="0.25">
      <c r="A199" s="3" t="s">
        <v>21</v>
      </c>
      <c r="B199" s="3" t="s">
        <v>12</v>
      </c>
      <c r="C199" s="3" t="s">
        <v>33</v>
      </c>
      <c r="D199" s="1">
        <v>13</v>
      </c>
      <c r="E199" s="4">
        <v>0.45202546296296298</v>
      </c>
      <c r="F199" s="4">
        <v>1.1574074074074073E-5</v>
      </c>
      <c r="G199" s="5">
        <f>DATEVALUE(Вызовы_потерянные_в_очередях[[#This Row],[дата]])</f>
        <v>40979</v>
      </c>
    </row>
    <row r="200" spans="1:7" x14ac:dyDescent="0.25">
      <c r="A200" s="3" t="s">
        <v>21</v>
      </c>
      <c r="B200" s="3" t="s">
        <v>12</v>
      </c>
      <c r="C200" s="3" t="s">
        <v>33</v>
      </c>
      <c r="D200" s="1">
        <v>13</v>
      </c>
      <c r="E200" s="4">
        <v>0.4991666666666667</v>
      </c>
      <c r="F200" s="4">
        <v>8.1018518518518516E-5</v>
      </c>
      <c r="G200" s="5">
        <f>DATEVALUE(Вызовы_потерянные_в_очередях[[#This Row],[дата]])</f>
        <v>40979</v>
      </c>
    </row>
    <row r="201" spans="1:7" x14ac:dyDescent="0.25">
      <c r="A201" s="3" t="s">
        <v>21</v>
      </c>
      <c r="B201" s="3" t="s">
        <v>12</v>
      </c>
      <c r="C201" s="3" t="s">
        <v>33</v>
      </c>
      <c r="D201" s="1">
        <v>13</v>
      </c>
      <c r="E201" s="4">
        <v>0.54920138888888892</v>
      </c>
      <c r="F201" s="4">
        <v>3.4722222222222222E-5</v>
      </c>
      <c r="G201" s="5">
        <f>DATEVALUE(Вызовы_потерянные_в_очередях[[#This Row],[дата]])</f>
        <v>40979</v>
      </c>
    </row>
    <row r="202" spans="1:7" x14ac:dyDescent="0.25">
      <c r="A202" s="3" t="s">
        <v>21</v>
      </c>
      <c r="B202" s="3" t="s">
        <v>12</v>
      </c>
      <c r="C202" s="3" t="s">
        <v>33</v>
      </c>
      <c r="D202" s="1">
        <v>13</v>
      </c>
      <c r="E202" s="4">
        <v>0.57306712962962958</v>
      </c>
      <c r="F202" s="4">
        <v>5.7870370370370366E-5</v>
      </c>
      <c r="G202" s="5">
        <f>DATEVALUE(Вызовы_потерянные_в_очередях[[#This Row],[дата]])</f>
        <v>40979</v>
      </c>
    </row>
    <row r="203" spans="1:7" x14ac:dyDescent="0.25">
      <c r="A203" s="3" t="s">
        <v>21</v>
      </c>
      <c r="B203" s="3" t="s">
        <v>12</v>
      </c>
      <c r="C203" s="3" t="s">
        <v>33</v>
      </c>
      <c r="D203" s="1">
        <v>13</v>
      </c>
      <c r="E203" s="4">
        <v>0.59008101851851846</v>
      </c>
      <c r="F203" s="4">
        <v>5.7870370370370366E-5</v>
      </c>
      <c r="G203" s="5">
        <f>DATEVALUE(Вызовы_потерянные_в_очередях[[#This Row],[дата]])</f>
        <v>40979</v>
      </c>
    </row>
    <row r="204" spans="1:7" x14ac:dyDescent="0.25">
      <c r="A204" s="3" t="s">
        <v>21</v>
      </c>
      <c r="B204" s="3" t="s">
        <v>12</v>
      </c>
      <c r="C204" s="3" t="s">
        <v>33</v>
      </c>
      <c r="D204" s="1">
        <v>13</v>
      </c>
      <c r="E204" s="4">
        <v>0.60721064814814818</v>
      </c>
      <c r="F204" s="4">
        <v>4.6296296296296294E-5</v>
      </c>
      <c r="G204" s="5">
        <f>DATEVALUE(Вызовы_потерянные_в_очередях[[#This Row],[дата]])</f>
        <v>40979</v>
      </c>
    </row>
    <row r="205" spans="1:7" x14ac:dyDescent="0.25">
      <c r="A205" s="3" t="s">
        <v>21</v>
      </c>
      <c r="B205" s="3" t="s">
        <v>12</v>
      </c>
      <c r="C205" s="3" t="s">
        <v>33</v>
      </c>
      <c r="D205" s="1">
        <v>13</v>
      </c>
      <c r="E205" s="4">
        <v>0.62009259259259253</v>
      </c>
      <c r="F205" s="4">
        <v>4.6296296296296294E-5</v>
      </c>
      <c r="G205" s="5">
        <f>DATEVALUE(Вызовы_потерянные_в_очередях[[#This Row],[дата]])</f>
        <v>40979</v>
      </c>
    </row>
    <row r="206" spans="1:7" x14ac:dyDescent="0.25">
      <c r="A206" s="3" t="s">
        <v>21</v>
      </c>
      <c r="B206" s="3" t="s">
        <v>12</v>
      </c>
      <c r="C206" s="3" t="s">
        <v>33</v>
      </c>
      <c r="D206" s="1">
        <v>13</v>
      </c>
      <c r="E206" s="4">
        <v>0.63526620370370368</v>
      </c>
      <c r="F206" s="4">
        <v>1.1574074074074073E-5</v>
      </c>
      <c r="G206" s="5">
        <f>DATEVALUE(Вызовы_потерянные_в_очередях[[#This Row],[дата]])</f>
        <v>40979</v>
      </c>
    </row>
    <row r="207" spans="1:7" x14ac:dyDescent="0.25">
      <c r="A207" s="3" t="s">
        <v>21</v>
      </c>
      <c r="B207" s="3" t="s">
        <v>12</v>
      </c>
      <c r="C207" s="3" t="s">
        <v>33</v>
      </c>
      <c r="D207" s="1">
        <v>13</v>
      </c>
      <c r="E207" s="4">
        <v>0.36381944444444447</v>
      </c>
      <c r="F207" s="4">
        <v>8.1018518518518516E-4</v>
      </c>
      <c r="G207" s="5">
        <f>DATEVALUE(Вызовы_потерянные_в_очередях[[#This Row],[дата]])</f>
        <v>40979</v>
      </c>
    </row>
    <row r="208" spans="1:7" x14ac:dyDescent="0.25">
      <c r="A208" s="3" t="s">
        <v>21</v>
      </c>
      <c r="B208" s="3" t="s">
        <v>12</v>
      </c>
      <c r="C208" s="3" t="s">
        <v>33</v>
      </c>
      <c r="D208" s="1">
        <v>13</v>
      </c>
      <c r="E208" s="4">
        <v>0.44085648148148149</v>
      </c>
      <c r="F208" s="4">
        <v>3.4722222222222222E-5</v>
      </c>
      <c r="G208" s="5">
        <f>DATEVALUE(Вызовы_потерянные_в_очередях[[#This Row],[дата]])</f>
        <v>40979</v>
      </c>
    </row>
    <row r="209" spans="1:7" x14ac:dyDescent="0.25">
      <c r="A209" s="3" t="s">
        <v>21</v>
      </c>
      <c r="B209" s="3" t="s">
        <v>12</v>
      </c>
      <c r="C209" s="3" t="s">
        <v>33</v>
      </c>
      <c r="D209" s="1">
        <v>13</v>
      </c>
      <c r="E209" s="4">
        <v>0.60255787037037034</v>
      </c>
      <c r="F209" s="4">
        <v>4.6296296296296294E-5</v>
      </c>
      <c r="G209" s="5">
        <f>DATEVALUE(Вызовы_потерянные_в_очередях[[#This Row],[дата]])</f>
        <v>40979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ВЦТО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Kirillov</dc:creator>
  <cp:lastModifiedBy>Igor Kirillov</cp:lastModifiedBy>
  <dcterms:created xsi:type="dcterms:W3CDTF">2012-03-13T11:06:20Z</dcterms:created>
  <dcterms:modified xsi:type="dcterms:W3CDTF">2012-03-13T11:31:58Z</dcterms:modified>
</cp:coreProperties>
</file>