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7795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17" i="1" l="1"/>
  <c r="N23" i="1" l="1"/>
  <c r="N16" i="1"/>
  <c r="N18" i="1"/>
  <c r="O18" i="1"/>
  <c r="P18" i="1"/>
  <c r="Q18" i="1"/>
  <c r="R18" i="1"/>
  <c r="S18" i="1"/>
  <c r="U18" i="1"/>
  <c r="V18" i="1"/>
  <c r="W18" i="1"/>
  <c r="X18" i="1"/>
  <c r="Y18" i="1"/>
  <c r="Z18" i="1"/>
  <c r="T18" i="1"/>
  <c r="O16" i="1"/>
  <c r="P16" i="1"/>
  <c r="Q16" i="1"/>
  <c r="R16" i="1"/>
  <c r="S16" i="1"/>
  <c r="T16" i="1"/>
  <c r="U16" i="1"/>
  <c r="V16" i="1"/>
  <c r="W16" i="1"/>
  <c r="X16" i="1"/>
  <c r="Y16" i="1"/>
  <c r="Z16" i="1"/>
  <c r="AD6" i="1"/>
  <c r="AA15" i="1" s="1"/>
  <c r="I17" i="1" l="1"/>
  <c r="AB17" i="1" s="1"/>
  <c r="G17" i="1"/>
  <c r="E17" i="1"/>
  <c r="I15" i="1"/>
  <c r="AB15" i="1" s="1"/>
  <c r="G15" i="1"/>
  <c r="E15" i="1"/>
  <c r="N11" i="1"/>
  <c r="O10" i="1"/>
  <c r="O11" i="1" s="1"/>
  <c r="L17" i="1" l="1"/>
  <c r="O17" i="1"/>
  <c r="S17" i="1"/>
  <c r="W17" i="1"/>
  <c r="N17" i="1"/>
  <c r="T17" i="1"/>
  <c r="X17" i="1"/>
  <c r="Z17" i="1"/>
  <c r="P17" i="1"/>
  <c r="V17" i="1"/>
  <c r="Q17" i="1"/>
  <c r="U17" i="1"/>
  <c r="Y17" i="1"/>
  <c r="R17" i="1"/>
  <c r="L15" i="1"/>
  <c r="N15" i="1"/>
  <c r="Q15" i="1"/>
  <c r="U15" i="1"/>
  <c r="Y15" i="1"/>
  <c r="R15" i="1"/>
  <c r="V15" i="1"/>
  <c r="Z15" i="1"/>
  <c r="O15" i="1"/>
  <c r="S15" i="1"/>
  <c r="W15" i="1"/>
  <c r="P15" i="1"/>
  <c r="T15" i="1"/>
  <c r="X15" i="1"/>
  <c r="P10" i="1"/>
  <c r="Q10" i="1" l="1"/>
  <c r="P11" i="1"/>
  <c r="Q11" i="1" l="1"/>
  <c r="R10" i="1"/>
  <c r="S10" i="1" l="1"/>
  <c r="R11" i="1"/>
  <c r="T10" i="1" l="1"/>
  <c r="S11" i="1"/>
  <c r="U10" i="1" l="1"/>
  <c r="T11" i="1"/>
  <c r="U11" i="1" l="1"/>
  <c r="V10" i="1"/>
  <c r="V11" i="1" l="1"/>
  <c r="W10" i="1"/>
  <c r="W11" i="1" l="1"/>
  <c r="X10" i="1"/>
  <c r="Y10" i="1" l="1"/>
  <c r="X11" i="1"/>
  <c r="Y11" i="1" l="1"/>
  <c r="Z10" i="1"/>
  <c r="Z11" i="1" s="1"/>
</calcChain>
</file>

<file path=xl/comments1.xml><?xml version="1.0" encoding="utf-8"?>
<comments xmlns="http://schemas.openxmlformats.org/spreadsheetml/2006/main">
  <authors>
    <author>Гареев Эдуард Рамилевич</author>
  </authors>
  <commentList>
    <comment ref="K15" authorId="0">
      <text>
        <r>
          <rPr>
            <b/>
            <sz val="12"/>
            <color indexed="81"/>
            <rFont val="Tahoma"/>
            <family val="2"/>
            <charset val="204"/>
          </rPr>
          <t>Вносится вручную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5" authorId="0">
      <text>
        <r>
          <rPr>
            <b/>
            <sz val="14"/>
            <color indexed="81"/>
            <rFont val="Tahoma"/>
            <family val="2"/>
            <charset val="204"/>
          </rPr>
          <t>Здесь должны отображаться данные в днях на СЕГОДНЯ по несостоявшимся событиям и данные по отклонениям от факта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<sst xmlns="http://schemas.openxmlformats.org/spreadsheetml/2006/main" count="46" uniqueCount="32">
  <si>
    <t xml:space="preserve"> июль-сентябрь 2014г.</t>
  </si>
  <si>
    <t>№ п./п.</t>
  </si>
  <si>
    <t>Наименование работ</t>
  </si>
  <si>
    <t>Задание на квартал</t>
  </si>
  <si>
    <t>Недели месяца</t>
  </si>
  <si>
    <t>Июль</t>
  </si>
  <si>
    <t>Август</t>
  </si>
  <si>
    <t>Сентябрь</t>
  </si>
  <si>
    <t>Отклонение факта от Актуализации №1</t>
  </si>
  <si>
    <t xml:space="preserve">Отклонение факта  от ЦП </t>
  </si>
  <si>
    <t>Ответственный</t>
  </si>
  <si>
    <t>Причины отставания</t>
  </si>
  <si>
    <t>Нед.1</t>
  </si>
  <si>
    <t>Нед.2</t>
  </si>
  <si>
    <t>Нед.3</t>
  </si>
  <si>
    <t>Нед.4</t>
  </si>
  <si>
    <t>Нед.5</t>
  </si>
  <si>
    <t>Актуализация №1 от 24.07.2014</t>
  </si>
  <si>
    <t>Окончание по ЦП</t>
  </si>
  <si>
    <t>из них восполнение отставания</t>
  </si>
  <si>
    <t>факт</t>
  </si>
  <si>
    <t>отклонение  актуализации №1 от ЦП</t>
  </si>
  <si>
    <t>1</t>
  </si>
  <si>
    <t>Общеплощадочные</t>
  </si>
  <si>
    <t>1.1</t>
  </si>
  <si>
    <t>Генплан. УНХ/у/3/3379/12/ДИП-4000-ГП</t>
  </si>
  <si>
    <t>план</t>
  </si>
  <si>
    <t>Рассмотрение и согласование Заказчиком</t>
  </si>
  <si>
    <t>22.08.2014 18:00:00</t>
  </si>
  <si>
    <t>Выпуск на согласование</t>
  </si>
  <si>
    <t>скрытый</t>
  </si>
  <si>
    <t>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</si>
</sst>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#,##0.0"/>
    <numFmt numFmtId="167" formatCode="dd/mm/yy;@"/>
    <numFmt numFmtId="168" formatCode="d/m/yy;@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6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22"/>
      <color theme="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0" fillId="0" borderId="0" xfId="0" applyFill="1" applyBorder="1"/>
    <xf numFmtId="49" fontId="3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vertical="center" wrapText="1"/>
    </xf>
    <xf numFmtId="1" fontId="6" fillId="0" borderId="0" xfId="1" applyNumberFormat="1" applyFont="1" applyBorder="1" applyAlignment="1">
      <alignment vertical="center" wrapText="1"/>
    </xf>
    <xf numFmtId="14" fontId="6" fillId="0" borderId="0" xfId="1" applyNumberFormat="1" applyFont="1" applyBorder="1" applyAlignment="1">
      <alignment vertical="center" wrapText="1"/>
    </xf>
    <xf numFmtId="165" fontId="6" fillId="0" borderId="0" xfId="1" applyNumberFormat="1" applyFont="1" applyBorder="1" applyAlignment="1">
      <alignment vertical="center" wrapText="1"/>
    </xf>
    <xf numFmtId="166" fontId="6" fillId="0" borderId="0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 wrapText="1"/>
    </xf>
    <xf numFmtId="14" fontId="6" fillId="0" borderId="0" xfId="1" applyNumberFormat="1" applyFont="1" applyFill="1" applyBorder="1" applyAlignment="1">
      <alignment horizontal="righ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1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" fontId="6" fillId="0" borderId="11" xfId="1" applyNumberFormat="1" applyFont="1" applyFill="1" applyBorder="1" applyAlignment="1">
      <alignment horizontal="center" vertical="center" wrapText="1"/>
    </xf>
    <xf numFmtId="167" fontId="3" fillId="0" borderId="21" xfId="1" applyNumberFormat="1" applyFont="1" applyFill="1" applyBorder="1" applyAlignment="1">
      <alignment horizontal="center" vertical="center" wrapText="1"/>
    </xf>
    <xf numFmtId="0" fontId="5" fillId="0" borderId="24" xfId="1" applyNumberFormat="1" applyFont="1" applyFill="1" applyBorder="1" applyAlignment="1">
      <alignment horizontal="center" vertical="center" wrapText="1"/>
    </xf>
    <xf numFmtId="0" fontId="5" fillId="0" borderId="16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7" fontId="3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Border="1" applyAlignment="1">
      <alignment horizontal="center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1" fontId="6" fillId="2" borderId="0" xfId="1" applyNumberFormat="1" applyFont="1" applyFill="1" applyBorder="1" applyAlignment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167" fontId="3" fillId="2" borderId="0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14" fontId="6" fillId="2" borderId="0" xfId="1" applyNumberFormat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49" fontId="8" fillId="3" borderId="29" xfId="1" applyNumberFormat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left" vertical="center" wrapText="1"/>
    </xf>
    <xf numFmtId="0" fontId="9" fillId="3" borderId="30" xfId="1" applyFont="1" applyFill="1" applyBorder="1" applyAlignment="1">
      <alignment vertical="center" wrapText="1"/>
    </xf>
    <xf numFmtId="14" fontId="9" fillId="3" borderId="30" xfId="1" applyNumberFormat="1" applyFont="1" applyFill="1" applyBorder="1" applyAlignment="1">
      <alignment vertical="center" wrapText="1"/>
    </xf>
    <xf numFmtId="166" fontId="9" fillId="3" borderId="30" xfId="1" applyNumberFormat="1" applyFont="1" applyFill="1" applyBorder="1" applyAlignment="1">
      <alignment vertical="center" wrapText="1"/>
    </xf>
    <xf numFmtId="4" fontId="8" fillId="3" borderId="31" xfId="1" applyNumberFormat="1" applyFont="1" applyFill="1" applyBorder="1" applyAlignment="1">
      <alignment horizontal="center" vertical="center"/>
    </xf>
    <xf numFmtId="14" fontId="8" fillId="3" borderId="31" xfId="1" applyNumberFormat="1" applyFont="1" applyFill="1" applyBorder="1" applyAlignment="1">
      <alignment horizontal="center" vertical="center"/>
    </xf>
    <xf numFmtId="4" fontId="8" fillId="3" borderId="29" xfId="1" applyNumberFormat="1" applyFont="1" applyFill="1" applyBorder="1" applyAlignment="1">
      <alignment horizontal="center" vertical="center"/>
    </xf>
    <xf numFmtId="0" fontId="0" fillId="0" borderId="29" xfId="0" quotePrefix="1" applyNumberFormat="1" applyBorder="1" applyAlignment="1">
      <alignment horizontal="left" vertical="center" wrapText="1"/>
    </xf>
    <xf numFmtId="14" fontId="5" fillId="5" borderId="29" xfId="0" quotePrefix="1" applyNumberFormat="1" applyFont="1" applyFill="1" applyBorder="1"/>
    <xf numFmtId="167" fontId="5" fillId="0" borderId="29" xfId="2" applyNumberFormat="1" applyFont="1" applyBorder="1" applyAlignment="1">
      <alignment horizontal="center" vertical="center"/>
    </xf>
    <xf numFmtId="49" fontId="6" fillId="4" borderId="28" xfId="1" applyNumberFormat="1" applyFont="1" applyFill="1" applyBorder="1" applyAlignment="1">
      <alignment horizontal="center" vertical="center" wrapText="1"/>
    </xf>
    <xf numFmtId="167" fontId="13" fillId="6" borderId="28" xfId="1" applyNumberFormat="1" applyFont="1" applyFill="1" applyBorder="1" applyAlignment="1">
      <alignment horizontal="center" vertical="center" wrapText="1"/>
    </xf>
    <xf numFmtId="22" fontId="5" fillId="5" borderId="29" xfId="0" quotePrefix="1" applyNumberFormat="1" applyFont="1" applyFill="1" applyBorder="1"/>
    <xf numFmtId="49" fontId="6" fillId="4" borderId="29" xfId="1" applyNumberFormat="1" applyFont="1" applyFill="1" applyBorder="1" applyAlignment="1">
      <alignment horizontal="center" vertical="center" wrapText="1"/>
    </xf>
    <xf numFmtId="167" fontId="13" fillId="4" borderId="29" xfId="1" applyNumberFormat="1" applyFont="1" applyFill="1" applyBorder="1" applyAlignment="1">
      <alignment horizontal="center" vertical="center" wrapText="1"/>
    </xf>
    <xf numFmtId="167" fontId="13" fillId="6" borderId="29" xfId="1" applyNumberFormat="1" applyFont="1" applyFill="1" applyBorder="1" applyAlignment="1">
      <alignment horizontal="center" vertical="center" wrapText="1"/>
    </xf>
    <xf numFmtId="167" fontId="15" fillId="4" borderId="29" xfId="1" applyNumberFormat="1" applyFont="1" applyFill="1" applyBorder="1" applyAlignment="1">
      <alignment horizontal="center" vertical="center" wrapText="1"/>
    </xf>
    <xf numFmtId="168" fontId="15" fillId="4" borderId="29" xfId="1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167" fontId="18" fillId="0" borderId="29" xfId="2" applyNumberFormat="1" applyFont="1" applyBorder="1" applyAlignment="1">
      <alignment horizontal="center" vertical="center"/>
    </xf>
    <xf numFmtId="4" fontId="21" fillId="0" borderId="0" xfId="1" applyNumberFormat="1" applyFont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 wrapText="1"/>
    </xf>
    <xf numFmtId="49" fontId="6" fillId="0" borderId="22" xfId="1" applyNumberFormat="1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4" fillId="0" borderId="23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5" fontId="6" fillId="0" borderId="14" xfId="1" applyNumberFormat="1" applyFont="1" applyFill="1" applyBorder="1" applyAlignment="1">
      <alignment horizontal="center" vertical="center" wrapText="1"/>
    </xf>
    <xf numFmtId="165" fontId="6" fillId="0" borderId="15" xfId="1" applyNumberFormat="1" applyFont="1" applyFill="1" applyBorder="1" applyAlignment="1">
      <alignment horizontal="center" vertical="center" wrapText="1"/>
    </xf>
    <xf numFmtId="165" fontId="6" fillId="0" borderId="16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6" fillId="0" borderId="18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8" xfId="1" applyNumberFormat="1" applyFont="1" applyBorder="1" applyAlignment="1">
      <alignment horizontal="center" vertical="center" wrapText="1"/>
    </xf>
    <xf numFmtId="4" fontId="2" fillId="0" borderId="26" xfId="1" applyNumberFormat="1" applyFont="1" applyBorder="1" applyAlignment="1">
      <alignment horizontal="center" vertical="center" wrapText="1"/>
    </xf>
    <xf numFmtId="14" fontId="6" fillId="0" borderId="2" xfId="1" applyNumberFormat="1" applyFont="1" applyFill="1" applyBorder="1" applyAlignment="1">
      <alignment horizontal="center" vertical="center" wrapText="1"/>
    </xf>
    <xf numFmtId="14" fontId="6" fillId="0" borderId="11" xfId="1" applyNumberFormat="1" applyFont="1" applyFill="1" applyBorder="1" applyAlignment="1">
      <alignment horizontal="center" vertical="center" wrapText="1"/>
    </xf>
    <xf numFmtId="14" fontId="6" fillId="0" borderId="23" xfId="1" applyNumberFormat="1" applyFont="1" applyFill="1" applyBorder="1" applyAlignment="1">
      <alignment horizontal="center" vertical="center" wrapText="1"/>
    </xf>
    <xf numFmtId="0" fontId="22" fillId="8" borderId="29" xfId="0" applyNumberFormat="1" applyFont="1" applyFill="1" applyBorder="1" applyAlignment="1">
      <alignment horizontal="center" vertical="center"/>
    </xf>
    <xf numFmtId="1" fontId="22" fillId="8" borderId="29" xfId="0" applyNumberFormat="1" applyFont="1" applyFill="1" applyBorder="1" applyAlignment="1">
      <alignment horizontal="center" vertical="center"/>
    </xf>
    <xf numFmtId="1" fontId="14" fillId="0" borderId="31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19" fillId="0" borderId="5" xfId="1" applyNumberFormat="1" applyFont="1" applyFill="1" applyBorder="1" applyAlignment="1">
      <alignment horizontal="center" vertical="center" wrapText="1"/>
    </xf>
    <xf numFmtId="164" fontId="19" fillId="0" borderId="15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16" xfId="1" applyNumberFormat="1" applyFont="1" applyFill="1" applyBorder="1" applyAlignment="1">
      <alignment horizontal="center" vertical="center" wrapText="1"/>
    </xf>
    <xf numFmtId="1" fontId="6" fillId="0" borderId="9" xfId="1" applyNumberFormat="1" applyFont="1" applyFill="1" applyBorder="1" applyAlignment="1">
      <alignment horizontal="center" vertical="center" wrapText="1"/>
    </xf>
    <xf numFmtId="1" fontId="6" fillId="0" borderId="25" xfId="1" applyNumberFormat="1" applyFont="1" applyFill="1" applyBorder="1" applyAlignment="1">
      <alignment horizontal="center" vertical="center" wrapText="1"/>
    </xf>
    <xf numFmtId="1" fontId="20" fillId="0" borderId="0" xfId="1" applyNumberFormat="1" applyFont="1" applyFill="1" applyBorder="1" applyAlignment="1">
      <alignment horizontal="center" vertical="center" wrapText="1"/>
    </xf>
    <xf numFmtId="1" fontId="20" fillId="0" borderId="16" xfId="1" applyNumberFormat="1" applyFont="1" applyFill="1" applyBorder="1" applyAlignment="1">
      <alignment horizontal="center" vertical="center" wrapText="1"/>
    </xf>
    <xf numFmtId="14" fontId="5" fillId="0" borderId="9" xfId="1" applyNumberFormat="1" applyFont="1" applyFill="1" applyBorder="1" applyAlignment="1">
      <alignment horizontal="center" vertical="center" wrapText="1"/>
    </xf>
    <xf numFmtId="14" fontId="5" fillId="0" borderId="25" xfId="1" applyNumberFormat="1" applyFont="1" applyFill="1" applyBorder="1" applyAlignment="1">
      <alignment horizontal="center" vertical="center" wrapText="1"/>
    </xf>
    <xf numFmtId="0" fontId="9" fillId="3" borderId="30" xfId="1" quotePrefix="1" applyFont="1" applyFill="1" applyBorder="1" applyAlignment="1">
      <alignment horizontal="center" vertical="center" wrapText="1"/>
    </xf>
    <xf numFmtId="0" fontId="7" fillId="2" borderId="35" xfId="1" applyNumberFormat="1" applyFont="1" applyFill="1" applyBorder="1" applyAlignment="1">
      <alignment horizontal="center" vertical="center" wrapText="1"/>
    </xf>
    <xf numFmtId="14" fontId="5" fillId="0" borderId="32" xfId="1" applyNumberFormat="1" applyFont="1" applyFill="1" applyBorder="1" applyAlignment="1">
      <alignment horizontal="center" vertical="center" wrapText="1"/>
    </xf>
    <xf numFmtId="14" fontId="5" fillId="0" borderId="28" xfId="1" applyNumberFormat="1" applyFont="1" applyFill="1" applyBorder="1" applyAlignment="1">
      <alignment horizontal="center" vertical="center" wrapText="1"/>
    </xf>
    <xf numFmtId="14" fontId="5" fillId="0" borderId="29" xfId="1" applyNumberFormat="1" applyFont="1" applyFill="1" applyBorder="1" applyAlignment="1">
      <alignment horizontal="center" vertical="center" wrapText="1"/>
    </xf>
    <xf numFmtId="49" fontId="11" fillId="0" borderId="32" xfId="1" applyNumberFormat="1" applyFont="1" applyFill="1" applyBorder="1" applyAlignment="1">
      <alignment horizontal="center" vertical="center" wrapText="1"/>
    </xf>
    <xf numFmtId="49" fontId="11" fillId="0" borderId="28" xfId="1" applyNumberFormat="1" applyFont="1" applyFill="1" applyBorder="1" applyAlignment="1">
      <alignment horizontal="center" vertical="center" wrapText="1"/>
    </xf>
    <xf numFmtId="14" fontId="6" fillId="4" borderId="32" xfId="1" applyNumberFormat="1" applyFont="1" applyFill="1" applyBorder="1" applyAlignment="1">
      <alignment horizontal="center" vertical="center" wrapText="1"/>
    </xf>
    <xf numFmtId="14" fontId="6" fillId="4" borderId="28" xfId="1" applyNumberFormat="1" applyFont="1" applyFill="1" applyBorder="1" applyAlignment="1">
      <alignment horizontal="center" vertical="center" wrapText="1"/>
    </xf>
    <xf numFmtId="1" fontId="12" fillId="0" borderId="32" xfId="0" applyNumberFormat="1" applyFont="1" applyFill="1" applyBorder="1" applyAlignment="1">
      <alignment horizontal="center" vertical="center"/>
    </xf>
    <xf numFmtId="1" fontId="12" fillId="0" borderId="28" xfId="0" applyNumberFormat="1" applyFont="1" applyFill="1" applyBorder="1" applyAlignment="1">
      <alignment horizontal="center" vertical="center"/>
    </xf>
    <xf numFmtId="1" fontId="12" fillId="0" borderId="33" xfId="0" applyNumberFormat="1" applyFont="1" applyFill="1" applyBorder="1" applyAlignment="1">
      <alignment horizontal="center" vertical="center"/>
    </xf>
    <xf numFmtId="1" fontId="12" fillId="0" borderId="34" xfId="0" applyNumberFormat="1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>
      <alignment horizontal="center" vertical="center"/>
    </xf>
    <xf numFmtId="0" fontId="14" fillId="0" borderId="28" xfId="0" applyNumberFormat="1" applyFont="1" applyFill="1" applyBorder="1" applyAlignment="1">
      <alignment horizontal="center" vertical="center"/>
    </xf>
    <xf numFmtId="14" fontId="5" fillId="4" borderId="32" xfId="1" applyNumberFormat="1" applyFont="1" applyFill="1" applyBorder="1" applyAlignment="1">
      <alignment horizontal="center" vertical="center" wrapText="1"/>
    </xf>
    <xf numFmtId="14" fontId="5" fillId="4" borderId="28" xfId="1" applyNumberFormat="1" applyFont="1" applyFill="1" applyBorder="1" applyAlignment="1">
      <alignment horizontal="center" vertical="center" wrapText="1"/>
    </xf>
    <xf numFmtId="14" fontId="5" fillId="4" borderId="29" xfId="1" applyNumberFormat="1" applyFont="1" applyFill="1" applyBorder="1" applyAlignment="1">
      <alignment horizontal="center" vertical="center" wrapText="1"/>
    </xf>
    <xf numFmtId="49" fontId="11" fillId="4" borderId="32" xfId="1" applyNumberFormat="1" applyFont="1" applyFill="1" applyBorder="1" applyAlignment="1">
      <alignment horizontal="center" vertical="center" wrapText="1"/>
    </xf>
    <xf numFmtId="49" fontId="11" fillId="7" borderId="28" xfId="1" applyNumberFormat="1" applyFont="1" applyFill="1" applyBorder="1" applyAlignment="1">
      <alignment horizontal="center" vertical="center" wrapText="1"/>
    </xf>
    <xf numFmtId="14" fontId="16" fillId="0" borderId="33" xfId="0" applyNumberFormat="1" applyFont="1" applyFill="1" applyBorder="1" applyAlignment="1">
      <alignment horizontal="center" vertical="center"/>
    </xf>
    <xf numFmtId="0" fontId="16" fillId="0" borderId="34" xfId="0" applyNumberFormat="1" applyFont="1" applyFill="1" applyBorder="1" applyAlignment="1">
      <alignment horizontal="center" vertical="center"/>
    </xf>
  </cellXfs>
  <cellStyles count="3">
    <cellStyle name="20% - Accent6 2 65" xfId="1"/>
    <cellStyle name="Обычный" xfId="0" builtinId="0"/>
    <cellStyle name="Обычный 2" xfId="2"/>
  </cellStyles>
  <dxfs count="9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23</xdr:row>
      <xdr:rowOff>13606</xdr:rowOff>
    </xdr:from>
    <xdr:to>
      <xdr:col>21</xdr:col>
      <xdr:colOff>122465</xdr:colOff>
      <xdr:row>33</xdr:row>
      <xdr:rowOff>108856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151179" y="6354535"/>
          <a:ext cx="5905500" cy="2000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Calibri"/>
            </a:rPr>
            <a:t>считалось в днях отставание события от плановой даты, а если по плану событие не наступило то было бы "пусто", а если внесен факт (вносится вручную) отображалось отставание/опережение от плана, а не разница от "сегодня"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AD23"/>
  <sheetViews>
    <sheetView tabSelected="1" zoomScale="70" zoomScaleNormal="70" workbookViewId="0">
      <selection activeCell="AA15" sqref="AA15:AA16"/>
    </sheetView>
  </sheetViews>
  <sheetFormatPr defaultRowHeight="15" x14ac:dyDescent="0.25"/>
  <cols>
    <col min="3" max="3" width="35.5703125" customWidth="1"/>
    <col min="4" max="4" width="10.28515625" customWidth="1"/>
    <col min="5" max="5" width="8.28515625" customWidth="1"/>
    <col min="6" max="6" width="18.5703125" customWidth="1"/>
    <col min="7" max="7" width="17.28515625" customWidth="1"/>
    <col min="8" max="8" width="18.5703125" customWidth="1"/>
    <col min="9" max="9" width="16.28515625" bestFit="1" customWidth="1"/>
    <col min="10" max="10" width="13.42578125" customWidth="1"/>
    <col min="11" max="11" width="16.85546875" bestFit="1" customWidth="1"/>
    <col min="12" max="12" width="12.7109375" customWidth="1"/>
    <col min="27" max="27" width="14.5703125" customWidth="1"/>
    <col min="29" max="29" width="12.140625" bestFit="1" customWidth="1"/>
    <col min="30" max="30" width="18.5703125" bestFit="1" customWidth="1"/>
  </cols>
  <sheetData>
    <row r="5" spans="2:30" ht="20.25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1"/>
    </row>
    <row r="6" spans="2:30" ht="24" thickBot="1" x14ac:dyDescent="0.4">
      <c r="B6" s="2"/>
      <c r="C6" s="3"/>
      <c r="D6" s="4"/>
      <c r="E6" s="4"/>
      <c r="F6" s="5"/>
      <c r="G6" s="5"/>
      <c r="H6" s="5"/>
      <c r="I6" s="5"/>
      <c r="J6" s="6"/>
      <c r="K6" s="6"/>
      <c r="L6" s="7"/>
      <c r="M6" s="8"/>
      <c r="N6" s="9"/>
      <c r="O6" s="10"/>
      <c r="P6" s="9"/>
      <c r="Q6" s="10"/>
      <c r="R6" s="9"/>
      <c r="S6" s="10"/>
      <c r="T6" s="9"/>
      <c r="U6" s="10"/>
      <c r="V6" s="9"/>
      <c r="W6" s="10"/>
      <c r="X6" s="9"/>
      <c r="Y6" s="10"/>
      <c r="Z6" s="9"/>
      <c r="AA6" s="11"/>
      <c r="AB6" s="12"/>
      <c r="AC6" s="61" t="s">
        <v>31</v>
      </c>
      <c r="AD6" s="59">
        <f ca="1">TODAY()</f>
        <v>41857</v>
      </c>
    </row>
    <row r="7" spans="2:30" x14ac:dyDescent="0.25">
      <c r="B7" s="63" t="s">
        <v>1</v>
      </c>
      <c r="C7" s="66" t="s">
        <v>2</v>
      </c>
      <c r="D7" s="13"/>
      <c r="E7" s="14"/>
      <c r="F7" s="69" t="s">
        <v>3</v>
      </c>
      <c r="G7" s="70"/>
      <c r="H7" s="70"/>
      <c r="I7" s="70"/>
      <c r="J7" s="70"/>
      <c r="K7" s="70"/>
      <c r="L7" s="71"/>
      <c r="M7" s="70" t="s">
        <v>4</v>
      </c>
      <c r="N7" s="79" t="s">
        <v>5</v>
      </c>
      <c r="O7" s="80"/>
      <c r="P7" s="80"/>
      <c r="Q7" s="80"/>
      <c r="R7" s="79" t="s">
        <v>6</v>
      </c>
      <c r="S7" s="80"/>
      <c r="T7" s="80"/>
      <c r="U7" s="80"/>
      <c r="V7" s="79" t="s">
        <v>7</v>
      </c>
      <c r="W7" s="80"/>
      <c r="X7" s="80"/>
      <c r="Y7" s="80"/>
      <c r="Z7" s="83"/>
      <c r="AA7" s="85" t="s">
        <v>8</v>
      </c>
      <c r="AB7" s="88" t="s">
        <v>9</v>
      </c>
      <c r="AC7" s="94" t="s">
        <v>10</v>
      </c>
      <c r="AD7" s="97" t="s">
        <v>11</v>
      </c>
    </row>
    <row r="8" spans="2:30" ht="15.75" thickBot="1" x14ac:dyDescent="0.3">
      <c r="B8" s="64"/>
      <c r="C8" s="67"/>
      <c r="D8" s="15"/>
      <c r="E8" s="16"/>
      <c r="F8" s="72"/>
      <c r="G8" s="73"/>
      <c r="H8" s="73"/>
      <c r="I8" s="73"/>
      <c r="J8" s="73"/>
      <c r="K8" s="73"/>
      <c r="L8" s="74"/>
      <c r="M8" s="73"/>
      <c r="N8" s="81"/>
      <c r="O8" s="82"/>
      <c r="P8" s="82"/>
      <c r="Q8" s="82"/>
      <c r="R8" s="81"/>
      <c r="S8" s="82"/>
      <c r="T8" s="82"/>
      <c r="U8" s="82"/>
      <c r="V8" s="81"/>
      <c r="W8" s="82"/>
      <c r="X8" s="82"/>
      <c r="Y8" s="82"/>
      <c r="Z8" s="84"/>
      <c r="AA8" s="86"/>
      <c r="AB8" s="89"/>
      <c r="AC8" s="95"/>
      <c r="AD8" s="98"/>
    </row>
    <row r="9" spans="2:30" ht="15.75" thickBot="1" x14ac:dyDescent="0.3">
      <c r="B9" s="64"/>
      <c r="C9" s="67"/>
      <c r="D9" s="15"/>
      <c r="E9" s="16"/>
      <c r="F9" s="75"/>
      <c r="G9" s="76"/>
      <c r="H9" s="76"/>
      <c r="I9" s="76"/>
      <c r="J9" s="76"/>
      <c r="K9" s="76"/>
      <c r="L9" s="77"/>
      <c r="M9" s="78"/>
      <c r="N9" s="17" t="s">
        <v>12</v>
      </c>
      <c r="O9" s="17" t="s">
        <v>13</v>
      </c>
      <c r="P9" s="17" t="s">
        <v>14</v>
      </c>
      <c r="Q9" s="17" t="s">
        <v>15</v>
      </c>
      <c r="R9" s="17" t="s">
        <v>12</v>
      </c>
      <c r="S9" s="17" t="s">
        <v>13</v>
      </c>
      <c r="T9" s="17" t="s">
        <v>14</v>
      </c>
      <c r="U9" s="17" t="s">
        <v>15</v>
      </c>
      <c r="V9" s="17" t="s">
        <v>12</v>
      </c>
      <c r="W9" s="17" t="s">
        <v>13</v>
      </c>
      <c r="X9" s="17" t="s">
        <v>14</v>
      </c>
      <c r="Y9" s="17" t="s">
        <v>15</v>
      </c>
      <c r="Z9" s="17" t="s">
        <v>16</v>
      </c>
      <c r="AA9" s="86"/>
      <c r="AB9" s="89"/>
      <c r="AC9" s="95"/>
      <c r="AD9" s="98"/>
    </row>
    <row r="10" spans="2:30" ht="42.75" customHeight="1" thickBot="1" x14ac:dyDescent="0.3">
      <c r="B10" s="64"/>
      <c r="C10" s="67"/>
      <c r="D10" s="15"/>
      <c r="E10" s="16"/>
      <c r="F10" s="100"/>
      <c r="G10" s="102" t="s">
        <v>17</v>
      </c>
      <c r="H10" s="104"/>
      <c r="I10" s="100" t="s">
        <v>18</v>
      </c>
      <c r="J10" s="106" t="s">
        <v>19</v>
      </c>
      <c r="K10" s="108" t="s">
        <v>20</v>
      </c>
      <c r="L10" s="110" t="s">
        <v>21</v>
      </c>
      <c r="M10" s="73"/>
      <c r="N10" s="18">
        <v>41827</v>
      </c>
      <c r="O10" s="18">
        <f t="shared" ref="O10:Z10" si="0">N10+7</f>
        <v>41834</v>
      </c>
      <c r="P10" s="18">
        <f t="shared" si="0"/>
        <v>41841</v>
      </c>
      <c r="Q10" s="18">
        <f t="shared" si="0"/>
        <v>41848</v>
      </c>
      <c r="R10" s="18">
        <f t="shared" si="0"/>
        <v>41855</v>
      </c>
      <c r="S10" s="18">
        <f t="shared" si="0"/>
        <v>41862</v>
      </c>
      <c r="T10" s="18">
        <f t="shared" si="0"/>
        <v>41869</v>
      </c>
      <c r="U10" s="18">
        <f t="shared" si="0"/>
        <v>41876</v>
      </c>
      <c r="V10" s="18">
        <f t="shared" si="0"/>
        <v>41883</v>
      </c>
      <c r="W10" s="18">
        <f t="shared" si="0"/>
        <v>41890</v>
      </c>
      <c r="X10" s="18">
        <f t="shared" si="0"/>
        <v>41897</v>
      </c>
      <c r="Y10" s="18">
        <f t="shared" si="0"/>
        <v>41904</v>
      </c>
      <c r="Z10" s="18">
        <f t="shared" si="0"/>
        <v>41911</v>
      </c>
      <c r="AA10" s="86"/>
      <c r="AB10" s="89"/>
      <c r="AC10" s="95"/>
      <c r="AD10" s="98"/>
    </row>
    <row r="11" spans="2:30" ht="71.25" customHeight="1" thickBot="1" x14ac:dyDescent="0.3">
      <c r="B11" s="65"/>
      <c r="C11" s="68"/>
      <c r="D11" s="19"/>
      <c r="E11" s="20"/>
      <c r="F11" s="101"/>
      <c r="G11" s="103"/>
      <c r="H11" s="105"/>
      <c r="I11" s="101"/>
      <c r="J11" s="107"/>
      <c r="K11" s="109"/>
      <c r="L11" s="111"/>
      <c r="M11" s="76"/>
      <c r="N11" s="18">
        <f t="shared" ref="N11:Z11" si="1">N10+6</f>
        <v>41833</v>
      </c>
      <c r="O11" s="18">
        <f t="shared" si="1"/>
        <v>41840</v>
      </c>
      <c r="P11" s="18">
        <f t="shared" si="1"/>
        <v>41847</v>
      </c>
      <c r="Q11" s="18">
        <f t="shared" si="1"/>
        <v>41854</v>
      </c>
      <c r="R11" s="18">
        <f t="shared" si="1"/>
        <v>41861</v>
      </c>
      <c r="S11" s="18">
        <f t="shared" si="1"/>
        <v>41868</v>
      </c>
      <c r="T11" s="18">
        <f t="shared" si="1"/>
        <v>41875</v>
      </c>
      <c r="U11" s="18">
        <f t="shared" si="1"/>
        <v>41882</v>
      </c>
      <c r="V11" s="18">
        <f t="shared" si="1"/>
        <v>41889</v>
      </c>
      <c r="W11" s="18">
        <f t="shared" si="1"/>
        <v>41896</v>
      </c>
      <c r="X11" s="18">
        <f t="shared" si="1"/>
        <v>41903</v>
      </c>
      <c r="Y11" s="18">
        <f t="shared" si="1"/>
        <v>41910</v>
      </c>
      <c r="Z11" s="18">
        <f t="shared" si="1"/>
        <v>41917</v>
      </c>
      <c r="AA11" s="87"/>
      <c r="AB11" s="90"/>
      <c r="AC11" s="96"/>
      <c r="AD11" s="99"/>
    </row>
    <row r="12" spans="2:30" ht="15.75" x14ac:dyDescent="0.25">
      <c r="B12" s="21"/>
      <c r="C12" s="22"/>
      <c r="D12" s="16"/>
      <c r="E12" s="16"/>
      <c r="F12" s="23"/>
      <c r="G12" s="23"/>
      <c r="H12" s="23"/>
      <c r="I12" s="23"/>
      <c r="J12" s="24"/>
      <c r="K12" s="24"/>
      <c r="L12" s="25"/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8"/>
      <c r="AB12" s="29"/>
      <c r="AC12" s="30"/>
      <c r="AD12" s="30"/>
    </row>
    <row r="13" spans="2:30" ht="31.5" customHeight="1" x14ac:dyDescent="0.25">
      <c r="B13" s="31" t="s">
        <v>22</v>
      </c>
      <c r="C13" s="113" t="s">
        <v>23</v>
      </c>
      <c r="D13" s="113"/>
      <c r="E13" s="113"/>
      <c r="F13" s="113"/>
      <c r="G13" s="113"/>
      <c r="H13" s="32"/>
      <c r="I13" s="32"/>
      <c r="J13" s="33"/>
      <c r="K13" s="33"/>
      <c r="L13" s="34"/>
      <c r="M13" s="35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7"/>
      <c r="AB13" s="38"/>
      <c r="AC13" s="39"/>
      <c r="AD13" s="39"/>
    </row>
    <row r="14" spans="2:30" ht="31.5" customHeight="1" x14ac:dyDescent="0.25">
      <c r="B14" s="40" t="s">
        <v>24</v>
      </c>
      <c r="C14" s="112" t="s">
        <v>25</v>
      </c>
      <c r="D14" s="112"/>
      <c r="E14" s="112"/>
      <c r="F14" s="112"/>
      <c r="G14" s="112"/>
      <c r="H14" s="41"/>
      <c r="I14" s="41"/>
      <c r="J14" s="41"/>
      <c r="K14" s="42"/>
      <c r="L14" s="43"/>
      <c r="M14" s="42"/>
      <c r="N14" s="44"/>
      <c r="O14" s="42"/>
      <c r="P14" s="44"/>
      <c r="Q14" s="42"/>
      <c r="R14" s="44"/>
      <c r="S14" s="42"/>
      <c r="T14" s="44"/>
      <c r="U14" s="42"/>
      <c r="V14" s="44"/>
      <c r="W14" s="42"/>
      <c r="X14" s="44"/>
      <c r="Y14" s="42"/>
      <c r="Z14" s="44"/>
      <c r="AA14" s="45"/>
      <c r="AB14" s="46"/>
      <c r="AC14" s="47"/>
      <c r="AD14" s="47"/>
    </row>
    <row r="15" spans="2:30" ht="15.75" customHeight="1" x14ac:dyDescent="0.25">
      <c r="B15" s="130"/>
      <c r="C15" s="48" t="s">
        <v>29</v>
      </c>
      <c r="D15" s="49">
        <v>41827</v>
      </c>
      <c r="E15" s="50">
        <f>INT(D15)</f>
        <v>41827</v>
      </c>
      <c r="F15" s="60">
        <v>41828.75</v>
      </c>
      <c r="G15" s="50">
        <f>INT(F15)</f>
        <v>41828</v>
      </c>
      <c r="H15" s="50">
        <v>41828.75</v>
      </c>
      <c r="I15" s="50">
        <f>INT(H15)</f>
        <v>41828</v>
      </c>
      <c r="J15" s="119"/>
      <c r="K15" s="132">
        <v>41828</v>
      </c>
      <c r="L15" s="123">
        <f>G15-I15</f>
        <v>0</v>
      </c>
      <c r="M15" s="51" t="s">
        <v>26</v>
      </c>
      <c r="N15" s="52">
        <f>IF(AND(-$G15&lt;=-N$10,-$G15&gt;=-N$11),--$G15,"")</f>
        <v>41828</v>
      </c>
      <c r="O15" s="52" t="str">
        <f t="shared" ref="O15:Z15" si="2">IF(AND(-$G15&lt;=-O$10,-$G15&gt;=-O$11),--$G15,"")</f>
        <v/>
      </c>
      <c r="P15" s="52" t="str">
        <f t="shared" si="2"/>
        <v/>
      </c>
      <c r="Q15" s="52" t="str">
        <f t="shared" si="2"/>
        <v/>
      </c>
      <c r="R15" s="52" t="str">
        <f t="shared" si="2"/>
        <v/>
      </c>
      <c r="S15" s="52" t="str">
        <f t="shared" si="2"/>
        <v/>
      </c>
      <c r="T15" s="52" t="str">
        <f t="shared" si="2"/>
        <v/>
      </c>
      <c r="U15" s="52" t="str">
        <f t="shared" si="2"/>
        <v/>
      </c>
      <c r="V15" s="52" t="str">
        <f t="shared" si="2"/>
        <v/>
      </c>
      <c r="W15" s="52" t="str">
        <f t="shared" si="2"/>
        <v/>
      </c>
      <c r="X15" s="52" t="str">
        <f t="shared" si="2"/>
        <v/>
      </c>
      <c r="Y15" s="52" t="str">
        <f t="shared" si="2"/>
        <v/>
      </c>
      <c r="Z15" s="52" t="str">
        <f t="shared" si="2"/>
        <v/>
      </c>
      <c r="AA15" s="91">
        <f ca="1">IF(G15&lt;$AD$6,IF(K15,K15-G15,$AD$6-G15),"")</f>
        <v>0</v>
      </c>
      <c r="AB15" s="93">
        <f>K15-I15</f>
        <v>0</v>
      </c>
      <c r="AC15" s="114">
        <v>1</v>
      </c>
      <c r="AD15" s="116"/>
    </row>
    <row r="16" spans="2:30" ht="27" customHeight="1" x14ac:dyDescent="0.25">
      <c r="B16" s="131"/>
      <c r="C16" s="48"/>
      <c r="D16" s="53"/>
      <c r="E16" s="50"/>
      <c r="F16" s="50"/>
      <c r="G16" s="50"/>
      <c r="H16" s="50"/>
      <c r="I16" s="50"/>
      <c r="J16" s="120"/>
      <c r="K16" s="133"/>
      <c r="L16" s="124"/>
      <c r="M16" s="54" t="s">
        <v>20</v>
      </c>
      <c r="N16" s="57">
        <f t="shared" ref="N16:S18" si="3">IF(AND(-$K15&lt;=-N$10,-$K15&gt;=-N$11),--$K15,"")</f>
        <v>41828</v>
      </c>
      <c r="O16" s="58" t="str">
        <f t="shared" ref="O16:Z16" si="4">IF(AND(-$K15&lt;=-O$10,-$K15&gt;=-O$11),--$K15,"")</f>
        <v/>
      </c>
      <c r="P16" s="58" t="str">
        <f t="shared" si="4"/>
        <v/>
      </c>
      <c r="Q16" s="58" t="str">
        <f t="shared" si="4"/>
        <v/>
      </c>
      <c r="R16" s="58" t="str">
        <f t="shared" si="4"/>
        <v/>
      </c>
      <c r="S16" s="58" t="str">
        <f t="shared" si="4"/>
        <v/>
      </c>
      <c r="T16" s="58" t="str">
        <f t="shared" si="4"/>
        <v/>
      </c>
      <c r="U16" s="58" t="str">
        <f t="shared" si="4"/>
        <v/>
      </c>
      <c r="V16" s="58" t="str">
        <f t="shared" si="4"/>
        <v/>
      </c>
      <c r="W16" s="58" t="str">
        <f t="shared" si="4"/>
        <v/>
      </c>
      <c r="X16" s="58" t="str">
        <f t="shared" si="4"/>
        <v/>
      </c>
      <c r="Y16" s="58" t="str">
        <f t="shared" si="4"/>
        <v/>
      </c>
      <c r="Z16" s="58" t="str">
        <f t="shared" si="4"/>
        <v/>
      </c>
      <c r="AA16" s="92"/>
      <c r="AB16" s="93"/>
      <c r="AC16" s="115"/>
      <c r="AD16" s="116"/>
    </row>
    <row r="17" spans="2:30" ht="11.25" customHeight="1" x14ac:dyDescent="0.25">
      <c r="B17" s="117"/>
      <c r="C17" s="48" t="s">
        <v>27</v>
      </c>
      <c r="D17" s="49">
        <v>41862</v>
      </c>
      <c r="E17" s="50">
        <f>INT(D17)</f>
        <v>41862</v>
      </c>
      <c r="F17" s="60">
        <v>41842.75</v>
      </c>
      <c r="G17" s="50">
        <f>INT(F17)</f>
        <v>41842</v>
      </c>
      <c r="H17" s="50" t="s">
        <v>28</v>
      </c>
      <c r="I17" s="50">
        <f>INT(H17)</f>
        <v>41873</v>
      </c>
      <c r="J17" s="119"/>
      <c r="K17" s="121"/>
      <c r="L17" s="123">
        <f>G17-I17</f>
        <v>-31</v>
      </c>
      <c r="M17" s="54" t="s">
        <v>26</v>
      </c>
      <c r="N17" s="56" t="str">
        <f>IF(AND(-$G17&lt;=-N$10,-$G17&gt;=-N$11),--$G17,"")</f>
        <v/>
      </c>
      <c r="O17" s="56" t="str">
        <f t="shared" ref="O17:Z17" si="5">IF(AND(-$G17&lt;=-O$10,-$G17&gt;=-O$11),--$G17,"")</f>
        <v/>
      </c>
      <c r="P17" s="56">
        <f t="shared" si="5"/>
        <v>41842</v>
      </c>
      <c r="Q17" s="56" t="str">
        <f t="shared" si="5"/>
        <v/>
      </c>
      <c r="R17" s="56" t="str">
        <f t="shared" si="5"/>
        <v/>
      </c>
      <c r="S17" s="56" t="str">
        <f t="shared" si="5"/>
        <v/>
      </c>
      <c r="T17" s="56" t="str">
        <f t="shared" si="5"/>
        <v/>
      </c>
      <c r="U17" s="56" t="str">
        <f t="shared" si="5"/>
        <v/>
      </c>
      <c r="V17" s="56" t="str">
        <f t="shared" si="5"/>
        <v/>
      </c>
      <c r="W17" s="56" t="str">
        <f t="shared" si="5"/>
        <v/>
      </c>
      <c r="X17" s="56" t="str">
        <f t="shared" si="5"/>
        <v/>
      </c>
      <c r="Y17" s="56" t="str">
        <f t="shared" si="5"/>
        <v/>
      </c>
      <c r="Z17" s="56" t="str">
        <f t="shared" si="5"/>
        <v/>
      </c>
      <c r="AA17" s="125" t="e">
        <f>IF(G17&lt;#REF!,#REF!-G17,K17-G17)</f>
        <v>#REF!</v>
      </c>
      <c r="AB17" s="93">
        <f>K17-I17</f>
        <v>-41873</v>
      </c>
      <c r="AC17" s="127">
        <v>2</v>
      </c>
      <c r="AD17" s="129"/>
    </row>
    <row r="18" spans="2:30" ht="25.5" customHeight="1" x14ac:dyDescent="0.25">
      <c r="B18" s="118"/>
      <c r="C18" s="48"/>
      <c r="D18" s="53"/>
      <c r="E18" s="50"/>
      <c r="F18" s="50"/>
      <c r="G18" s="50"/>
      <c r="H18" s="50"/>
      <c r="I18" s="50"/>
      <c r="J18" s="120"/>
      <c r="K18" s="122"/>
      <c r="L18" s="124"/>
      <c r="M18" s="54" t="s">
        <v>20</v>
      </c>
      <c r="N18" s="55" t="str">
        <f t="shared" si="3"/>
        <v/>
      </c>
      <c r="O18" s="55" t="str">
        <f t="shared" si="3"/>
        <v/>
      </c>
      <c r="P18" s="55" t="str">
        <f t="shared" si="3"/>
        <v/>
      </c>
      <c r="Q18" s="55" t="str">
        <f t="shared" si="3"/>
        <v/>
      </c>
      <c r="R18" s="55" t="str">
        <f t="shared" si="3"/>
        <v/>
      </c>
      <c r="S18" s="55" t="str">
        <f t="shared" si="3"/>
        <v/>
      </c>
      <c r="T18" s="55" t="str">
        <f>IF(AND(-$K17&lt;=-T$10,-$K17&gt;=-T$11),--$K17,"")</f>
        <v/>
      </c>
      <c r="U18" s="55" t="str">
        <f t="shared" ref="U18:Z18" si="6">IF(AND(-$K17&lt;=-U$10,-$K17&gt;=-U$11),--$K17,"")</f>
        <v/>
      </c>
      <c r="V18" s="55" t="str">
        <f t="shared" si="6"/>
        <v/>
      </c>
      <c r="W18" s="55" t="str">
        <f t="shared" si="6"/>
        <v/>
      </c>
      <c r="X18" s="55" t="str">
        <f t="shared" si="6"/>
        <v/>
      </c>
      <c r="Y18" s="55" t="str">
        <f t="shared" si="6"/>
        <v/>
      </c>
      <c r="Z18" s="55" t="str">
        <f t="shared" si="6"/>
        <v/>
      </c>
      <c r="AA18" s="126"/>
      <c r="AB18" s="93"/>
      <c r="AC18" s="128"/>
      <c r="AD18" s="129"/>
    </row>
    <row r="19" spans="2:30" x14ac:dyDescent="0.25">
      <c r="D19" t="s">
        <v>30</v>
      </c>
      <c r="E19" t="s">
        <v>30</v>
      </c>
      <c r="F19" t="s">
        <v>30</v>
      </c>
      <c r="H19" t="s">
        <v>30</v>
      </c>
    </row>
    <row r="23" spans="2:30" x14ac:dyDescent="0.25">
      <c r="N23" s="55" t="str">
        <f t="shared" ref="N23" si="7">IF(AND(-$K22&lt;=-N$10,-$K22&gt;=-N$11),--$K22,"")</f>
        <v/>
      </c>
    </row>
  </sheetData>
  <mergeCells count="37">
    <mergeCell ref="AB17:AB18"/>
    <mergeCell ref="AC17:AC18"/>
    <mergeCell ref="AD17:AD18"/>
    <mergeCell ref="B15:B16"/>
    <mergeCell ref="J15:J16"/>
    <mergeCell ref="K15:K16"/>
    <mergeCell ref="L15:L16"/>
    <mergeCell ref="B17:B18"/>
    <mergeCell ref="J17:J18"/>
    <mergeCell ref="K17:K18"/>
    <mergeCell ref="L17:L18"/>
    <mergeCell ref="AA17:AA18"/>
    <mergeCell ref="AA15:AA16"/>
    <mergeCell ref="AB15:AB16"/>
    <mergeCell ref="AC7:AC11"/>
    <mergeCell ref="AD7:AD11"/>
    <mergeCell ref="F10:F11"/>
    <mergeCell ref="G10:G11"/>
    <mergeCell ref="H10:H11"/>
    <mergeCell ref="I10:I11"/>
    <mergeCell ref="J10:J11"/>
    <mergeCell ref="K10:K11"/>
    <mergeCell ref="L10:L11"/>
    <mergeCell ref="C14:G14"/>
    <mergeCell ref="C13:G13"/>
    <mergeCell ref="AC15:AC16"/>
    <mergeCell ref="AD15:AD16"/>
    <mergeCell ref="B5:AC5"/>
    <mergeCell ref="B7:B11"/>
    <mergeCell ref="C7:C11"/>
    <mergeCell ref="F7:L9"/>
    <mergeCell ref="M7:M11"/>
    <mergeCell ref="N7:Q8"/>
    <mergeCell ref="R7:U8"/>
    <mergeCell ref="V7:Z8"/>
    <mergeCell ref="AA7:AA11"/>
    <mergeCell ref="AB7:AB11"/>
  </mergeCells>
  <conditionalFormatting sqref="K14:M14">
    <cfRule type="cellIs" dxfId="8" priority="9" operator="lessThan">
      <formula>0</formula>
    </cfRule>
  </conditionalFormatting>
  <conditionalFormatting sqref="K14:M14">
    <cfRule type="cellIs" dxfId="7" priority="8" operator="lessThan">
      <formula>0</formula>
    </cfRule>
  </conditionalFormatting>
  <conditionalFormatting sqref="L14">
    <cfRule type="cellIs" dxfId="6" priority="7" operator="greaterThan">
      <formula>0</formula>
    </cfRule>
  </conditionalFormatting>
  <conditionalFormatting sqref="M15:M16">
    <cfRule type="cellIs" dxfId="5" priority="6" operator="lessThan">
      <formula>0</formula>
    </cfRule>
  </conditionalFormatting>
  <conditionalFormatting sqref="M17:M18">
    <cfRule type="cellIs" dxfId="4" priority="5" operator="lessThan">
      <formula>0</formula>
    </cfRule>
  </conditionalFormatting>
  <conditionalFormatting sqref="AA15:AA18">
    <cfRule type="cellIs" dxfId="3" priority="3" operator="between">
      <formula>0</formula>
      <formula>-400</formula>
    </cfRule>
    <cfRule type="cellIs" dxfId="2" priority="4" operator="greaterThan">
      <formula>0</formula>
    </cfRule>
  </conditionalFormatting>
  <conditionalFormatting sqref="AB15:AB18">
    <cfRule type="cellIs" dxfId="1" priority="1" operator="between">
      <formula>0</formula>
      <formula>-400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Гареев Эдуард Рамилевич</dc:creator>
  <cp:lastModifiedBy>_Boroda_</cp:lastModifiedBy>
  <dcterms:created xsi:type="dcterms:W3CDTF">2014-08-06T03:18:56Z</dcterms:created>
  <dcterms:modified xsi:type="dcterms:W3CDTF">2014-08-06T05:17:46Z</dcterms:modified>
</cp:coreProperties>
</file>