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Лист1" sheetId="1" r:id="rId1"/>
    <sheet name="Лист2" sheetId="2" r:id="rId2"/>
    <sheet name="Лист3" sheetId="3" r:id="rId3"/>
    <sheet name="Конечный Результат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6" l="1"/>
  <c r="C25" i="6"/>
  <c r="C39" i="6"/>
  <c r="C38" i="6"/>
  <c r="C34" i="6"/>
  <c r="C33" i="6"/>
  <c r="C32" i="6"/>
  <c r="C21" i="6"/>
  <c r="C20" i="6"/>
  <c r="C19" i="6"/>
  <c r="E11" i="6"/>
  <c r="E10" i="6"/>
  <c r="C12" i="6"/>
  <c r="E7" i="6"/>
  <c r="E8" i="6"/>
  <c r="E9" i="6"/>
  <c r="E12" i="6"/>
  <c r="E6" i="6"/>
  <c r="C7" i="6"/>
  <c r="C8" i="6"/>
  <c r="C9" i="6"/>
  <c r="C10" i="6"/>
  <c r="C11" i="6"/>
  <c r="C6" i="6"/>
  <c r="C40" i="6" l="1"/>
  <c r="C35" i="6"/>
  <c r="C36" i="6"/>
  <c r="C37" i="6"/>
  <c r="C24" i="6"/>
  <c r="C23" i="6"/>
  <c r="C22" i="6"/>
  <c r="C27" i="6"/>
</calcChain>
</file>

<file path=xl/sharedStrings.xml><?xml version="1.0" encoding="utf-8"?>
<sst xmlns="http://schemas.openxmlformats.org/spreadsheetml/2006/main" count="175" uniqueCount="72">
  <si>
    <t>Отчет о расходах на январь</t>
  </si>
  <si>
    <t>монитор</t>
  </si>
  <si>
    <t>мфу</t>
  </si>
  <si>
    <t>бумага</t>
  </si>
  <si>
    <t>степлер</t>
  </si>
  <si>
    <t>скребки</t>
  </si>
  <si>
    <t>скобки</t>
  </si>
  <si>
    <t>ручки</t>
  </si>
  <si>
    <t>Купили:</t>
  </si>
  <si>
    <t>количество</t>
  </si>
  <si>
    <t>ед. измерения</t>
  </si>
  <si>
    <t>шт</t>
  </si>
  <si>
    <t>уп</t>
  </si>
  <si>
    <t>кор</t>
  </si>
  <si>
    <t>Квартальный отчет по расходам за три месяца (сумма)</t>
  </si>
  <si>
    <t>ср.ед. затрат/мес</t>
  </si>
  <si>
    <t>Наименование</t>
  </si>
  <si>
    <t>Отчет о расходах на март</t>
  </si>
  <si>
    <t>1 неделя (1-7)</t>
  </si>
  <si>
    <t>2 неделя (8-14)</t>
  </si>
  <si>
    <t>3 неделя (15 - 21)</t>
  </si>
  <si>
    <t>4 неделя (22 - 29)</t>
  </si>
  <si>
    <t>5 неделя (30-31)</t>
  </si>
  <si>
    <t>числа</t>
  </si>
  <si>
    <t>выручка</t>
  </si>
  <si>
    <t>Отчет на март</t>
  </si>
  <si>
    <t>ср.выручка</t>
  </si>
  <si>
    <t>Квартальный отчет по выручке</t>
  </si>
  <si>
    <t>февраль</t>
  </si>
  <si>
    <t>март</t>
  </si>
  <si>
    <t>январь</t>
  </si>
  <si>
    <t>общая выручка</t>
  </si>
  <si>
    <t>Проверяем</t>
  </si>
  <si>
    <t>(Лист1!B3+Лист2!B3+Лист3!B3)/3</t>
  </si>
  <si>
    <t>(Лист1!B4+Лист2!B4+Лист3!B4)/3</t>
  </si>
  <si>
    <t>(Лист1!B5+Лист2!B5+Лист3!B5)/3</t>
  </si>
  <si>
    <t>(Лист1!B6+Лист2!B6+Лист3!B6)/3</t>
  </si>
  <si>
    <t>(Лист1!B7+Лист2!B7+Лист3!B7)/3</t>
  </si>
  <si>
    <t>(Лист1!B8+Лист2!B8+Лист3!B8)/3</t>
  </si>
  <si>
    <t>(Лист1!B9+Лист2!B9+Лист3!B9)/3</t>
  </si>
  <si>
    <t>Таким образом мы получили ответ среднего значения в 1 ячейке каждого листа</t>
  </si>
  <si>
    <t>Таким образом мы получили ответ среднего значения в диапазоне ячеек каждого листа</t>
  </si>
  <si>
    <t>СУММ(Лист1!B14:B18)</t>
  </si>
  <si>
    <t>СУММ(Лист2!B14:B17)</t>
  </si>
  <si>
    <t>СУММ(Лист3!B14:B18)</t>
  </si>
  <si>
    <t>СУММ(B15:B17)</t>
  </si>
  <si>
    <t>1 ВАРИАНТ. СРЗНАЧ в одной ячейке разных листов</t>
  </si>
  <si>
    <t>(СРЗНАЧ('Конечный Результат'!B15)+(СРЗНАЧ('Конечный Результат'!B16)+(СРЗНАЧ('Конечный Результат'!B17))))/3</t>
  </si>
  <si>
    <t>(СРЗНАЧ('Конечный Результат'!B15)+СРЗНАЧ('Конечный Результат'!B16)+СРЗНАЧ('Конечный Результат'!B17))/3</t>
  </si>
  <si>
    <t>ср.знач в месяц (1 в)</t>
  </si>
  <si>
    <t>ср.знач в месяц (2 в)</t>
  </si>
  <si>
    <t>(СРЗНАЧ(C19:C21))</t>
  </si>
  <si>
    <t>2 ВАРИАНТ.  СРЗНАЧ в диапазоне ячеек разных листов в столбик/в строчку</t>
  </si>
  <si>
    <t>СУММ(Лист1!B14:F14)</t>
  </si>
  <si>
    <t>СУММ(Лист2!B14:E14)</t>
  </si>
  <si>
    <t>СУММ(Лист3!B14:F14)</t>
  </si>
  <si>
    <t>СУММ(C19:C21)</t>
  </si>
  <si>
    <t>В СТОЛБИК</t>
  </si>
  <si>
    <t>В СТРОЧКУ</t>
  </si>
  <si>
    <t>Отчет на январь В СТРОЧКУ</t>
  </si>
  <si>
    <t>Отчет на январь В СТОЛБИК</t>
  </si>
  <si>
    <t>Отчет на февраль В СТОЛБИК</t>
  </si>
  <si>
    <t>Отчет на февраль В СТРОЧКУ</t>
  </si>
  <si>
    <t>(СРЗНАЧ('Конечный Результат'!C19)+(СРЗНАЧ('Конечный Результат'!C20)+(СРЗНАЧ('Конечный Результат'!C21))))/3</t>
  </si>
  <si>
    <t>(СРЗНАЧ('Конечный Результат'!C19)+СРЗНАЧ('Конечный Результат'!C20)+СРЗНАЧ('Конечный Результат'!C21))/3</t>
  </si>
  <si>
    <t>ср.знач в месяц (3 в)</t>
  </si>
  <si>
    <r>
      <t xml:space="preserve">!!!ВАЖНО!!! </t>
    </r>
    <r>
      <rPr>
        <b/>
        <i/>
        <sz val="11"/>
        <color rgb="FFFF0000"/>
        <rFont val="Calibri"/>
        <family val="2"/>
        <charset val="204"/>
        <scheme val="minor"/>
      </rPr>
      <t>ДЕЛИМ НА КОЛИЧЕСТВО ЛИСТОВ У МЕНЯ 3 У ВАС МОЖЕТ БЫТЬ ЛЮБОЕ ЧИСЛО</t>
    </r>
  </si>
  <si>
    <t>(СУММ(Лист1!B23:F23)+СУММ(Лист2!B23:E23)+СУММ(Лист3!B23:F23))/3</t>
  </si>
  <si>
    <t>ср.знач в месяц (4 в)</t>
  </si>
  <si>
    <t>(СУММ(Лист1!B23:F23)+(СУММ(Лист2!B23:E23)+(СУММ(Лист3!B23:F23))))/3</t>
  </si>
  <si>
    <t>(СУММ(Лист1!B14:B18)+(СУММ(Лист2!B14:B17)+(СУММ(Лист3!B14:B18))))/3</t>
  </si>
  <si>
    <t>(СУММ(Лист1!B14:B18)+СУММ(Лист2!B14:B17)+СУММ(Лист3!B14:B18))/3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</si>
</sst>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2" fillId="0" borderId="0" xfId="0" applyFont="1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3" fillId="0" borderId="0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" xfId="0" applyFill="1" applyBorder="1"/>
    <xf numFmtId="0" fontId="6" fillId="0" borderId="8" xfId="0" applyFont="1" applyFill="1" applyBorder="1"/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1" xfId="0" applyBorder="1"/>
    <xf numFmtId="0" fontId="2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8" xfId="0" applyBorder="1"/>
    <xf numFmtId="0" fontId="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2" workbookViewId="0">
      <selection activeCell="B13" sqref="B13:B18"/>
    </sheetView>
  </sheetViews>
  <sheetFormatPr defaultRowHeight="15" x14ac:dyDescent="0.25"/>
  <cols>
    <col min="1" max="1" width="17.85546875" customWidth="1"/>
    <col min="2" max="2" width="14.140625" customWidth="1"/>
    <col min="3" max="3" width="14.5703125" style="1" bestFit="1" customWidth="1"/>
    <col min="4" max="5" width="16.7109375" bestFit="1" customWidth="1"/>
    <col min="6" max="6" width="15.85546875" bestFit="1" customWidth="1"/>
    <col min="7" max="8" width="16.7109375" bestFit="1" customWidth="1"/>
    <col min="9" max="9" width="15.85546875" bestFit="1" customWidth="1"/>
  </cols>
  <sheetData>
    <row r="1" spans="1:3" ht="18.75" customHeight="1" thickBot="1" x14ac:dyDescent="0.3">
      <c r="A1" s="4" t="s">
        <v>0</v>
      </c>
    </row>
    <row r="2" spans="1:3" ht="18.75" customHeight="1" x14ac:dyDescent="0.25">
      <c r="A2" s="40" t="s">
        <v>16</v>
      </c>
      <c r="B2" s="44" t="s">
        <v>9</v>
      </c>
      <c r="C2" s="46" t="s">
        <v>10</v>
      </c>
    </row>
    <row r="3" spans="1:3" ht="18.75" customHeight="1" x14ac:dyDescent="0.25">
      <c r="A3" s="45" t="s">
        <v>1</v>
      </c>
      <c r="B3" s="48">
        <v>2</v>
      </c>
      <c r="C3" s="47" t="s">
        <v>11</v>
      </c>
    </row>
    <row r="4" spans="1:3" ht="18.75" customHeight="1" x14ac:dyDescent="0.25">
      <c r="A4" s="45" t="s">
        <v>2</v>
      </c>
      <c r="B4" s="48">
        <v>4</v>
      </c>
      <c r="C4" s="47" t="s">
        <v>11</v>
      </c>
    </row>
    <row r="5" spans="1:3" ht="18.75" customHeight="1" x14ac:dyDescent="0.25">
      <c r="A5" s="45" t="s">
        <v>3</v>
      </c>
      <c r="B5" s="48">
        <v>25</v>
      </c>
      <c r="C5" s="47" t="s">
        <v>13</v>
      </c>
    </row>
    <row r="6" spans="1:3" ht="18.75" customHeight="1" x14ac:dyDescent="0.25">
      <c r="A6" s="45" t="s">
        <v>4</v>
      </c>
      <c r="B6" s="48">
        <v>10</v>
      </c>
      <c r="C6" s="47" t="s">
        <v>11</v>
      </c>
    </row>
    <row r="7" spans="1:3" ht="18.75" customHeight="1" x14ac:dyDescent="0.25">
      <c r="A7" s="45" t="s">
        <v>5</v>
      </c>
      <c r="B7" s="48">
        <v>200</v>
      </c>
      <c r="C7" s="47" t="s">
        <v>12</v>
      </c>
    </row>
    <row r="8" spans="1:3" ht="18.75" customHeight="1" x14ac:dyDescent="0.25">
      <c r="A8" s="45" t="s">
        <v>6</v>
      </c>
      <c r="B8" s="48">
        <v>2</v>
      </c>
      <c r="C8" s="47" t="s">
        <v>13</v>
      </c>
    </row>
    <row r="9" spans="1:3" ht="18.75" customHeight="1" thickBot="1" x14ac:dyDescent="0.3">
      <c r="A9" s="45" t="s">
        <v>7</v>
      </c>
      <c r="B9" s="49">
        <v>100</v>
      </c>
      <c r="C9" s="47" t="s">
        <v>12</v>
      </c>
    </row>
    <row r="10" spans="1:3" ht="18.75" customHeight="1" x14ac:dyDescent="0.25"/>
    <row r="11" spans="1:3" ht="18.75" customHeight="1" x14ac:dyDescent="0.25"/>
    <row r="12" spans="1:3" ht="18.75" customHeight="1" thickBot="1" x14ac:dyDescent="0.3">
      <c r="A12" s="4" t="s">
        <v>60</v>
      </c>
    </row>
    <row r="13" spans="1:3" ht="18.75" customHeight="1" x14ac:dyDescent="0.25">
      <c r="A13" s="40" t="s">
        <v>23</v>
      </c>
      <c r="B13" s="44" t="s">
        <v>24</v>
      </c>
    </row>
    <row r="14" spans="1:3" ht="18.75" customHeight="1" x14ac:dyDescent="0.25">
      <c r="A14" s="41" t="s">
        <v>18</v>
      </c>
      <c r="B14" s="62">
        <v>1260215</v>
      </c>
    </row>
    <row r="15" spans="1:3" ht="18.75" customHeight="1" x14ac:dyDescent="0.25">
      <c r="A15" s="41" t="s">
        <v>19</v>
      </c>
      <c r="B15" s="62">
        <v>1346645</v>
      </c>
    </row>
    <row r="16" spans="1:3" ht="18.75" customHeight="1" x14ac:dyDescent="0.25">
      <c r="A16" s="41" t="s">
        <v>20</v>
      </c>
      <c r="B16" s="62">
        <v>1345516</v>
      </c>
    </row>
    <row r="17" spans="1:6" ht="18.75" customHeight="1" x14ac:dyDescent="0.25">
      <c r="A17" s="41" t="s">
        <v>21</v>
      </c>
      <c r="B17" s="62">
        <v>1156645</v>
      </c>
    </row>
    <row r="18" spans="1:6" ht="18.75" customHeight="1" thickBot="1" x14ac:dyDescent="0.3">
      <c r="A18" s="41" t="s">
        <v>22</v>
      </c>
      <c r="B18" s="63">
        <v>1109845</v>
      </c>
    </row>
    <row r="19" spans="1:6" ht="18.75" customHeight="1" x14ac:dyDescent="0.25"/>
    <row r="20" spans="1:6" ht="18.75" customHeight="1" x14ac:dyDescent="0.25"/>
    <row r="21" spans="1:6" ht="18.75" customHeight="1" x14ac:dyDescent="0.25">
      <c r="A21" s="4" t="s">
        <v>59</v>
      </c>
      <c r="C21"/>
    </row>
    <row r="22" spans="1:6" ht="18.75" customHeight="1" thickBot="1" x14ac:dyDescent="0.3">
      <c r="A22" s="42" t="s">
        <v>23</v>
      </c>
      <c r="B22" s="52" t="s">
        <v>18</v>
      </c>
      <c r="C22" s="52" t="s">
        <v>19</v>
      </c>
      <c r="D22" s="52" t="s">
        <v>20</v>
      </c>
      <c r="E22" s="52" t="s">
        <v>21</v>
      </c>
      <c r="F22" s="52" t="s">
        <v>22</v>
      </c>
    </row>
    <row r="23" spans="1:6" ht="18.75" customHeight="1" thickBot="1" x14ac:dyDescent="0.3">
      <c r="A23" s="43" t="s">
        <v>24</v>
      </c>
      <c r="B23" s="50">
        <v>1260215</v>
      </c>
      <c r="C23" s="50">
        <v>1346645</v>
      </c>
      <c r="D23" s="50">
        <v>1345516</v>
      </c>
      <c r="E23" s="50">
        <v>1156645</v>
      </c>
      <c r="F23" s="51">
        <v>1109845</v>
      </c>
    </row>
    <row r="24" spans="1:6" ht="18.75" customHeight="1" x14ac:dyDescent="0.25"/>
    <row r="25" spans="1:6" ht="18.75" customHeight="1" x14ac:dyDescent="0.25"/>
    <row r="26" spans="1:6" ht="18.75" customHeight="1" x14ac:dyDescent="0.25"/>
    <row r="27" spans="1:6" ht="18.75" customHeight="1" x14ac:dyDescent="0.25"/>
    <row r="28" spans="1:6" ht="18.75" customHeight="1" x14ac:dyDescent="0.25"/>
    <row r="29" spans="1:6" ht="18.75" customHeight="1" x14ac:dyDescent="0.25"/>
    <row r="30" spans="1:6" ht="18.75" customHeight="1" x14ac:dyDescent="0.25"/>
    <row r="31" spans="1:6" ht="18.75" customHeight="1" x14ac:dyDescent="0.25"/>
    <row r="32" spans="1:6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5" workbookViewId="0">
      <selection activeCell="B13" sqref="B13:B18"/>
    </sheetView>
  </sheetViews>
  <sheetFormatPr defaultRowHeight="15" x14ac:dyDescent="0.25"/>
  <cols>
    <col min="1" max="1" width="17.85546875" customWidth="1"/>
    <col min="2" max="2" width="14.140625" customWidth="1"/>
    <col min="3" max="3" width="14.5703125" customWidth="1"/>
    <col min="4" max="5" width="16.7109375" bestFit="1" customWidth="1"/>
  </cols>
  <sheetData>
    <row r="1" spans="1:3" ht="18.75" customHeight="1" x14ac:dyDescent="0.25">
      <c r="A1" s="4" t="s">
        <v>0</v>
      </c>
      <c r="C1" s="1"/>
    </row>
    <row r="2" spans="1:3" ht="18.75" customHeight="1" x14ac:dyDescent="0.25">
      <c r="A2" s="5" t="s">
        <v>16</v>
      </c>
      <c r="B2" s="5" t="s">
        <v>9</v>
      </c>
      <c r="C2" s="5" t="s">
        <v>10</v>
      </c>
    </row>
    <row r="3" spans="1:3" ht="18.75" customHeight="1" x14ac:dyDescent="0.25">
      <c r="A3" s="3" t="s">
        <v>1</v>
      </c>
      <c r="B3" s="2">
        <v>1</v>
      </c>
      <c r="C3" s="2" t="s">
        <v>11</v>
      </c>
    </row>
    <row r="4" spans="1:3" ht="18.75" customHeight="1" x14ac:dyDescent="0.25">
      <c r="A4" s="3" t="s">
        <v>2</v>
      </c>
      <c r="B4" s="2">
        <v>1</v>
      </c>
      <c r="C4" s="2" t="s">
        <v>11</v>
      </c>
    </row>
    <row r="5" spans="1:3" ht="18.75" customHeight="1" x14ac:dyDescent="0.25">
      <c r="A5" s="3" t="s">
        <v>3</v>
      </c>
      <c r="B5" s="2">
        <v>16</v>
      </c>
      <c r="C5" s="2" t="s">
        <v>13</v>
      </c>
    </row>
    <row r="6" spans="1:3" ht="18.75" customHeight="1" x14ac:dyDescent="0.25">
      <c r="A6" s="3" t="s">
        <v>4</v>
      </c>
      <c r="B6" s="2">
        <v>4</v>
      </c>
      <c r="C6" s="2" t="s">
        <v>11</v>
      </c>
    </row>
    <row r="7" spans="1:3" ht="18.75" customHeight="1" x14ac:dyDescent="0.25">
      <c r="A7" s="3" t="s">
        <v>5</v>
      </c>
      <c r="B7" s="2">
        <v>57</v>
      </c>
      <c r="C7" s="2" t="s">
        <v>12</v>
      </c>
    </row>
    <row r="8" spans="1:3" ht="18.75" customHeight="1" x14ac:dyDescent="0.25">
      <c r="A8" s="3" t="s">
        <v>6</v>
      </c>
      <c r="B8" s="2">
        <v>1</v>
      </c>
      <c r="C8" s="2" t="s">
        <v>13</v>
      </c>
    </row>
    <row r="9" spans="1:3" ht="18.75" customHeight="1" x14ac:dyDescent="0.25">
      <c r="A9" s="3" t="s">
        <v>7</v>
      </c>
      <c r="B9" s="2">
        <v>35</v>
      </c>
      <c r="C9" s="2" t="s">
        <v>12</v>
      </c>
    </row>
    <row r="10" spans="1:3" ht="18.75" customHeight="1" x14ac:dyDescent="0.25"/>
    <row r="11" spans="1:3" ht="18.75" customHeight="1" x14ac:dyDescent="0.25"/>
    <row r="12" spans="1:3" ht="18.75" customHeight="1" thickBot="1" x14ac:dyDescent="0.3">
      <c r="A12" s="4" t="s">
        <v>61</v>
      </c>
    </row>
    <row r="13" spans="1:3" ht="18.75" customHeight="1" x14ac:dyDescent="0.25">
      <c r="A13" s="40" t="s">
        <v>23</v>
      </c>
      <c r="B13" s="44" t="s">
        <v>24</v>
      </c>
    </row>
    <row r="14" spans="1:3" ht="18.75" customHeight="1" x14ac:dyDescent="0.25">
      <c r="A14" s="41" t="s">
        <v>18</v>
      </c>
      <c r="B14" s="62">
        <v>1094123</v>
      </c>
    </row>
    <row r="15" spans="1:3" ht="18.75" customHeight="1" x14ac:dyDescent="0.25">
      <c r="A15" s="41" t="s">
        <v>19</v>
      </c>
      <c r="B15" s="62">
        <v>1256421</v>
      </c>
    </row>
    <row r="16" spans="1:3" ht="18.75" customHeight="1" x14ac:dyDescent="0.25">
      <c r="A16" s="41" t="s">
        <v>20</v>
      </c>
      <c r="B16" s="62">
        <v>1654946</v>
      </c>
    </row>
    <row r="17" spans="1:6" ht="18.75" customHeight="1" x14ac:dyDescent="0.25">
      <c r="A17" s="41" t="s">
        <v>21</v>
      </c>
      <c r="B17" s="62">
        <v>1354654</v>
      </c>
    </row>
    <row r="18" spans="1:6" ht="18.75" customHeight="1" thickBot="1" x14ac:dyDescent="0.3">
      <c r="A18" s="41"/>
      <c r="B18" s="63"/>
    </row>
    <row r="19" spans="1:6" ht="18.75" customHeight="1" x14ac:dyDescent="0.25"/>
    <row r="20" spans="1:6" ht="18.75" customHeight="1" x14ac:dyDescent="0.25"/>
    <row r="21" spans="1:6" ht="18.75" customHeight="1" x14ac:dyDescent="0.25">
      <c r="A21" s="4" t="s">
        <v>62</v>
      </c>
    </row>
    <row r="22" spans="1:6" ht="18.75" customHeight="1" thickBot="1" x14ac:dyDescent="0.3">
      <c r="A22" s="42" t="s">
        <v>23</v>
      </c>
      <c r="B22" s="52" t="s">
        <v>18</v>
      </c>
      <c r="C22" s="52" t="s">
        <v>19</v>
      </c>
      <c r="D22" s="52" t="s">
        <v>20</v>
      </c>
      <c r="E22" s="52" t="s">
        <v>21</v>
      </c>
      <c r="F22" s="52"/>
    </row>
    <row r="23" spans="1:6" ht="18.75" customHeight="1" thickBot="1" x14ac:dyDescent="0.3">
      <c r="A23" s="43" t="s">
        <v>24</v>
      </c>
      <c r="B23" s="53">
        <v>1094123</v>
      </c>
      <c r="C23" s="53">
        <v>1256421</v>
      </c>
      <c r="D23" s="53">
        <v>1654946</v>
      </c>
      <c r="E23" s="53">
        <v>1354654</v>
      </c>
      <c r="F23" s="51"/>
    </row>
    <row r="24" spans="1:6" ht="18.75" customHeight="1" x14ac:dyDescent="0.25"/>
    <row r="25" spans="1:6" ht="18.75" customHeight="1" x14ac:dyDescent="0.25"/>
    <row r="26" spans="1:6" ht="18.75" customHeight="1" x14ac:dyDescent="0.25"/>
    <row r="27" spans="1:6" ht="18.75" customHeight="1" x14ac:dyDescent="0.25"/>
    <row r="28" spans="1:6" ht="18.75" customHeight="1" x14ac:dyDescent="0.25"/>
    <row r="29" spans="1:6" ht="18.75" customHeight="1" x14ac:dyDescent="0.25"/>
    <row r="30" spans="1:6" ht="18.75" customHeight="1" x14ac:dyDescent="0.25"/>
    <row r="31" spans="1:6" ht="18.75" customHeight="1" x14ac:dyDescent="0.25"/>
    <row r="32" spans="1:6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0" workbookViewId="0">
      <selection activeCell="B13" sqref="B13:B18"/>
    </sheetView>
  </sheetViews>
  <sheetFormatPr defaultRowHeight="15" x14ac:dyDescent="0.25"/>
  <cols>
    <col min="1" max="1" width="17.85546875" customWidth="1"/>
    <col min="2" max="2" width="14.140625" customWidth="1"/>
    <col min="3" max="3" width="14.5703125" bestFit="1" customWidth="1"/>
    <col min="4" max="4" width="14.140625" customWidth="1"/>
    <col min="5" max="5" width="16.7109375" bestFit="1" customWidth="1"/>
    <col min="6" max="6" width="15.85546875" bestFit="1" customWidth="1"/>
  </cols>
  <sheetData>
    <row r="1" spans="1:3" ht="18.75" customHeight="1" x14ac:dyDescent="0.25">
      <c r="A1" s="4" t="s">
        <v>17</v>
      </c>
      <c r="C1" s="1"/>
    </row>
    <row r="2" spans="1:3" ht="18.75" customHeight="1" x14ac:dyDescent="0.25">
      <c r="A2" s="2" t="s">
        <v>8</v>
      </c>
      <c r="B2" s="2" t="s">
        <v>9</v>
      </c>
      <c r="C2" s="2" t="s">
        <v>10</v>
      </c>
    </row>
    <row r="3" spans="1:3" ht="18.75" customHeight="1" x14ac:dyDescent="0.25">
      <c r="A3" s="3" t="s">
        <v>1</v>
      </c>
      <c r="B3" s="2">
        <v>0</v>
      </c>
      <c r="C3" s="2" t="s">
        <v>11</v>
      </c>
    </row>
    <row r="4" spans="1:3" ht="18.75" customHeight="1" x14ac:dyDescent="0.25">
      <c r="A4" s="3" t="s">
        <v>2</v>
      </c>
      <c r="B4" s="2">
        <v>1</v>
      </c>
      <c r="C4" s="2" t="s">
        <v>11</v>
      </c>
    </row>
    <row r="5" spans="1:3" ht="18.75" customHeight="1" x14ac:dyDescent="0.25">
      <c r="A5" s="3" t="s">
        <v>3</v>
      </c>
      <c r="B5" s="2">
        <v>16</v>
      </c>
      <c r="C5" s="2" t="s">
        <v>13</v>
      </c>
    </row>
    <row r="6" spans="1:3" ht="18.75" customHeight="1" x14ac:dyDescent="0.25">
      <c r="A6" s="3" t="s">
        <v>4</v>
      </c>
      <c r="B6" s="2">
        <v>4</v>
      </c>
      <c r="C6" s="2" t="s">
        <v>11</v>
      </c>
    </row>
    <row r="7" spans="1:3" ht="18.75" customHeight="1" x14ac:dyDescent="0.25">
      <c r="A7" s="3" t="s">
        <v>5</v>
      </c>
      <c r="B7" s="2">
        <v>154</v>
      </c>
      <c r="C7" s="2" t="s">
        <v>12</v>
      </c>
    </row>
    <row r="8" spans="1:3" ht="18.75" customHeight="1" x14ac:dyDescent="0.25">
      <c r="A8" s="3" t="s">
        <v>6</v>
      </c>
      <c r="B8" s="2">
        <v>3</v>
      </c>
      <c r="C8" s="2" t="s">
        <v>13</v>
      </c>
    </row>
    <row r="9" spans="1:3" ht="18.75" customHeight="1" x14ac:dyDescent="0.25">
      <c r="A9" s="3" t="s">
        <v>7</v>
      </c>
      <c r="B9" s="2">
        <v>300</v>
      </c>
      <c r="C9" s="2" t="s">
        <v>12</v>
      </c>
    </row>
    <row r="10" spans="1:3" ht="18.75" customHeight="1" x14ac:dyDescent="0.25"/>
    <row r="11" spans="1:3" ht="18.75" customHeight="1" x14ac:dyDescent="0.25"/>
    <row r="12" spans="1:3" ht="18.75" customHeight="1" thickBot="1" x14ac:dyDescent="0.3">
      <c r="A12" s="4" t="s">
        <v>25</v>
      </c>
    </row>
    <row r="13" spans="1:3" ht="18.75" customHeight="1" x14ac:dyDescent="0.25">
      <c r="A13" s="40" t="s">
        <v>23</v>
      </c>
      <c r="B13" s="44" t="s">
        <v>24</v>
      </c>
    </row>
    <row r="14" spans="1:3" ht="18.75" customHeight="1" x14ac:dyDescent="0.25">
      <c r="A14" s="41" t="s">
        <v>18</v>
      </c>
      <c r="B14" s="62">
        <v>1544654</v>
      </c>
    </row>
    <row r="15" spans="1:3" ht="18.75" customHeight="1" x14ac:dyDescent="0.25">
      <c r="A15" s="41" t="s">
        <v>19</v>
      </c>
      <c r="B15" s="62">
        <v>1549846</v>
      </c>
    </row>
    <row r="16" spans="1:3" ht="18.75" customHeight="1" x14ac:dyDescent="0.25">
      <c r="A16" s="41" t="s">
        <v>20</v>
      </c>
      <c r="B16" s="62">
        <v>1654984</v>
      </c>
    </row>
    <row r="17" spans="1:6" ht="18.75" customHeight="1" x14ac:dyDescent="0.25">
      <c r="A17" s="41" t="s">
        <v>21</v>
      </c>
      <c r="B17" s="62">
        <v>1549844</v>
      </c>
    </row>
    <row r="18" spans="1:6" ht="18.75" customHeight="1" thickBot="1" x14ac:dyDescent="0.3">
      <c r="A18" s="41" t="s">
        <v>22</v>
      </c>
      <c r="B18" s="63">
        <v>1549465</v>
      </c>
    </row>
    <row r="19" spans="1:6" ht="18.75" customHeight="1" x14ac:dyDescent="0.25"/>
    <row r="20" spans="1:6" ht="18.75" customHeight="1" x14ac:dyDescent="0.25"/>
    <row r="21" spans="1:6" ht="18.75" customHeight="1" x14ac:dyDescent="0.25">
      <c r="A21" s="4" t="s">
        <v>25</v>
      </c>
    </row>
    <row r="22" spans="1:6" ht="18.75" customHeight="1" thickBot="1" x14ac:dyDescent="0.3">
      <c r="A22" s="42" t="s">
        <v>23</v>
      </c>
      <c r="B22" s="52" t="s">
        <v>18</v>
      </c>
      <c r="C22" s="52" t="s">
        <v>19</v>
      </c>
      <c r="D22" s="52" t="s">
        <v>20</v>
      </c>
      <c r="E22" s="52" t="s">
        <v>21</v>
      </c>
      <c r="F22" s="52" t="s">
        <v>22</v>
      </c>
    </row>
    <row r="23" spans="1:6" ht="18.75" customHeight="1" thickBot="1" x14ac:dyDescent="0.3">
      <c r="A23" s="43" t="s">
        <v>24</v>
      </c>
      <c r="B23" s="50">
        <v>1544654</v>
      </c>
      <c r="C23" s="50">
        <v>1549846</v>
      </c>
      <c r="D23" s="50">
        <v>1654984</v>
      </c>
      <c r="E23" s="50">
        <v>1549844</v>
      </c>
      <c r="F23" s="51">
        <v>1549465</v>
      </c>
    </row>
    <row r="24" spans="1:6" ht="18.75" customHeight="1" x14ac:dyDescent="0.25"/>
    <row r="25" spans="1:6" ht="18.75" customHeight="1" x14ac:dyDescent="0.25"/>
    <row r="26" spans="1:6" ht="18.75" customHeight="1" x14ac:dyDescent="0.25"/>
    <row r="27" spans="1:6" ht="18.75" customHeight="1" x14ac:dyDescent="0.25"/>
    <row r="28" spans="1:6" ht="18.75" customHeight="1" x14ac:dyDescent="0.25"/>
    <row r="29" spans="1:6" ht="18.75" customHeight="1" x14ac:dyDescent="0.25"/>
    <row r="30" spans="1:6" ht="18.75" customHeight="1" x14ac:dyDescent="0.25"/>
    <row r="31" spans="1:6" ht="18.75" customHeight="1" x14ac:dyDescent="0.25"/>
    <row r="32" spans="1:6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tabSelected="1" workbookViewId="0">
      <selection activeCell="I20" sqref="I20"/>
    </sheetView>
  </sheetViews>
  <sheetFormatPr defaultRowHeight="15" x14ac:dyDescent="0.25"/>
  <cols>
    <col min="1" max="1" width="2.85546875" customWidth="1"/>
    <col min="2" max="2" width="20" customWidth="1"/>
    <col min="3" max="3" width="14.140625" customWidth="1"/>
    <col min="4" max="4" width="14.5703125" bestFit="1" customWidth="1"/>
    <col min="5" max="5" width="17" bestFit="1" customWidth="1"/>
  </cols>
  <sheetData>
    <row r="1" spans="2:14" ht="15.75" thickBot="1" x14ac:dyDescent="0.3"/>
    <row r="2" spans="2:14" ht="18.75" customHeight="1" thickBot="1" x14ac:dyDescent="0.3">
      <c r="B2" s="27" t="s">
        <v>46</v>
      </c>
      <c r="C2" s="55"/>
      <c r="D2" s="55"/>
      <c r="E2" s="55"/>
      <c r="F2" s="55"/>
      <c r="G2" s="55"/>
      <c r="H2" s="55"/>
      <c r="I2" s="55"/>
      <c r="J2" s="56"/>
    </row>
    <row r="3" spans="2:14" ht="18.75" customHeight="1" thickBot="1" x14ac:dyDescent="0.3">
      <c r="B3" s="21" t="s">
        <v>66</v>
      </c>
      <c r="C3" s="22"/>
      <c r="D3" s="22"/>
      <c r="E3" s="22"/>
      <c r="F3" s="22"/>
      <c r="G3" s="22"/>
      <c r="H3" s="22"/>
      <c r="I3" s="22"/>
      <c r="J3" s="23"/>
    </row>
    <row r="4" spans="2:14" ht="18.75" customHeight="1" x14ac:dyDescent="0.25">
      <c r="B4" s="12" t="s">
        <v>14</v>
      </c>
      <c r="C4" s="13"/>
      <c r="D4" s="13"/>
      <c r="E4" s="13"/>
      <c r="F4" s="10"/>
      <c r="G4" s="10"/>
      <c r="H4" s="10"/>
      <c r="I4" s="10"/>
      <c r="J4" s="11"/>
    </row>
    <row r="5" spans="2:14" ht="18.75" customHeight="1" x14ac:dyDescent="0.25">
      <c r="B5" s="14" t="s">
        <v>8</v>
      </c>
      <c r="C5" s="5" t="s">
        <v>9</v>
      </c>
      <c r="D5" s="5" t="s">
        <v>10</v>
      </c>
      <c r="E5" s="5" t="s">
        <v>15</v>
      </c>
      <c r="F5" s="10"/>
      <c r="G5" s="10"/>
      <c r="H5" s="10"/>
      <c r="I5" s="10"/>
      <c r="J5" s="11"/>
    </row>
    <row r="6" spans="2:14" ht="18.75" customHeight="1" x14ac:dyDescent="0.25">
      <c r="B6" s="15" t="s">
        <v>1</v>
      </c>
      <c r="C6" s="2">
        <f>Лист1!B3+Лист2!B3+Лист3!B3</f>
        <v>3</v>
      </c>
      <c r="D6" s="2" t="s">
        <v>11</v>
      </c>
      <c r="E6" s="54">
        <f>(Лист1!B3+Лист2!B3+Лист3!B3)/3</f>
        <v>1</v>
      </c>
      <c r="F6" s="10" t="s">
        <v>33</v>
      </c>
      <c r="G6" s="10"/>
      <c r="H6" s="10"/>
      <c r="I6" s="10"/>
      <c r="J6" s="11"/>
    </row>
    <row r="7" spans="2:14" ht="18.75" customHeight="1" x14ac:dyDescent="0.25">
      <c r="B7" s="15" t="s">
        <v>2</v>
      </c>
      <c r="C7" s="2">
        <f>Лист1!B4+Лист2!B4+Лист3!B4</f>
        <v>6</v>
      </c>
      <c r="D7" s="2" t="s">
        <v>11</v>
      </c>
      <c r="E7" s="54">
        <f>(Лист1!B4+Лист2!B4+Лист3!B4)/3</f>
        <v>2</v>
      </c>
      <c r="F7" s="10" t="s">
        <v>34</v>
      </c>
      <c r="G7" s="10"/>
      <c r="H7" s="10"/>
      <c r="I7" s="10"/>
      <c r="J7" s="11"/>
    </row>
    <row r="8" spans="2:14" ht="18.75" customHeight="1" x14ac:dyDescent="0.25">
      <c r="B8" s="15" t="s">
        <v>3</v>
      </c>
      <c r="C8" s="2">
        <f>Лист1!B5+Лист2!B5+Лист3!B5</f>
        <v>57</v>
      </c>
      <c r="D8" s="2" t="s">
        <v>13</v>
      </c>
      <c r="E8" s="54">
        <f>(Лист1!B5+Лист2!B5+Лист3!B5)/3</f>
        <v>19</v>
      </c>
      <c r="F8" s="10" t="s">
        <v>35</v>
      </c>
      <c r="G8" s="10"/>
      <c r="H8" s="10"/>
      <c r="I8" s="10"/>
      <c r="J8" s="11"/>
    </row>
    <row r="9" spans="2:14" ht="18.75" customHeight="1" x14ac:dyDescent="0.25">
      <c r="B9" s="15" t="s">
        <v>4</v>
      </c>
      <c r="C9" s="2">
        <f>Лист1!B6+Лист2!B6+Лист3!B6</f>
        <v>18</v>
      </c>
      <c r="D9" s="2" t="s">
        <v>11</v>
      </c>
      <c r="E9" s="54">
        <f>(Лист1!B6+Лист2!B6+Лист3!B6)/3</f>
        <v>6</v>
      </c>
      <c r="F9" s="10" t="s">
        <v>36</v>
      </c>
      <c r="G9" s="10"/>
      <c r="H9" s="10"/>
      <c r="I9" s="10"/>
      <c r="J9" s="11"/>
    </row>
    <row r="10" spans="2:14" ht="18.75" customHeight="1" x14ac:dyDescent="0.25">
      <c r="B10" s="15" t="s">
        <v>5</v>
      </c>
      <c r="C10" s="2">
        <f>Лист1!B7+Лист2!B7+Лист3!B7</f>
        <v>411</v>
      </c>
      <c r="D10" s="2" t="s">
        <v>12</v>
      </c>
      <c r="E10" s="54">
        <f>(Лист1!B7+Лист2!B7+Лист3!B7)/3</f>
        <v>137</v>
      </c>
      <c r="F10" s="10" t="s">
        <v>37</v>
      </c>
      <c r="G10" s="10"/>
      <c r="H10" s="10"/>
      <c r="I10" s="10"/>
      <c r="J10" s="11"/>
    </row>
    <row r="11" spans="2:14" ht="18.75" customHeight="1" x14ac:dyDescent="0.25">
      <c r="B11" s="15" t="s">
        <v>6</v>
      </c>
      <c r="C11" s="2">
        <f>Лист1!B8+Лист2!B8+Лист3!B8</f>
        <v>6</v>
      </c>
      <c r="D11" s="2" t="s">
        <v>13</v>
      </c>
      <c r="E11" s="54">
        <f>(Лист1!B8+Лист2!B8+Лист3!B8)/3</f>
        <v>2</v>
      </c>
      <c r="F11" s="10" t="s">
        <v>38</v>
      </c>
      <c r="G11" s="10"/>
      <c r="H11" s="10"/>
      <c r="I11" s="10"/>
      <c r="J11" s="11"/>
    </row>
    <row r="12" spans="2:14" ht="18.75" customHeight="1" x14ac:dyDescent="0.25">
      <c r="B12" s="15" t="s">
        <v>7</v>
      </c>
      <c r="C12" s="2">
        <f>Лист1!B9+Лист2!B9+Лист3!B9</f>
        <v>435</v>
      </c>
      <c r="D12" s="2" t="s">
        <v>12</v>
      </c>
      <c r="E12" s="54">
        <f>(Лист1!B9+Лист2!B9+Лист3!B9)/3</f>
        <v>145</v>
      </c>
      <c r="F12" s="10" t="s">
        <v>39</v>
      </c>
      <c r="G12" s="10"/>
      <c r="H12" s="10"/>
      <c r="I12" s="10"/>
      <c r="J12" s="11"/>
    </row>
    <row r="13" spans="2:14" ht="18.75" customHeight="1" thickBot="1" x14ac:dyDescent="0.3">
      <c r="B13" s="30" t="s">
        <v>40</v>
      </c>
      <c r="C13" s="16"/>
      <c r="D13" s="16"/>
      <c r="E13" s="16"/>
      <c r="F13" s="16"/>
      <c r="G13" s="16"/>
      <c r="H13" s="16"/>
      <c r="I13" s="16"/>
      <c r="J13" s="17"/>
    </row>
    <row r="14" spans="2:14" ht="18.75" customHeight="1" thickBot="1" x14ac:dyDescent="0.3">
      <c r="B14" s="6"/>
    </row>
    <row r="15" spans="2:14" ht="18.75" customHeight="1" thickBot="1" x14ac:dyDescent="0.3">
      <c r="B15" s="27" t="s">
        <v>52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2:14" ht="18.75" customHeight="1" thickBot="1" x14ac:dyDescent="0.3">
      <c r="B16" s="7" t="s">
        <v>57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2:14" ht="18.75" customHeight="1" x14ac:dyDescent="0.25">
      <c r="B17" s="31" t="s">
        <v>27</v>
      </c>
      <c r="C17" s="3"/>
      <c r="D17" s="10"/>
      <c r="E17" s="10"/>
      <c r="F17" s="36"/>
      <c r="G17" s="10"/>
      <c r="H17" s="10"/>
      <c r="I17" s="10"/>
      <c r="J17" s="10"/>
      <c r="K17" s="10"/>
      <c r="L17" s="10"/>
      <c r="M17" s="10"/>
      <c r="N17" s="11"/>
    </row>
    <row r="18" spans="2:14" ht="18.75" customHeight="1" x14ac:dyDescent="0.25">
      <c r="B18" s="14" t="s">
        <v>23</v>
      </c>
      <c r="C18" s="5" t="s">
        <v>26</v>
      </c>
      <c r="D18" s="10"/>
      <c r="E18" s="10"/>
      <c r="F18" s="37"/>
      <c r="G18" s="10"/>
      <c r="H18" s="10"/>
      <c r="I18" s="10"/>
      <c r="J18" s="10"/>
      <c r="K18" s="10"/>
      <c r="L18" s="10"/>
      <c r="M18" s="10"/>
      <c r="N18" s="11"/>
    </row>
    <row r="19" spans="2:14" ht="18.75" customHeight="1" x14ac:dyDescent="0.25">
      <c r="B19" s="18" t="s">
        <v>30</v>
      </c>
      <c r="C19" s="25">
        <f>SUM(Лист1!B14:B18)</f>
        <v>6218866</v>
      </c>
      <c r="D19" s="10" t="s">
        <v>42</v>
      </c>
      <c r="E19" s="10"/>
      <c r="F19" s="37"/>
      <c r="G19" s="10"/>
      <c r="H19" s="10"/>
      <c r="I19" s="10"/>
      <c r="J19" s="10"/>
      <c r="K19" s="10"/>
      <c r="L19" s="10"/>
      <c r="M19" s="10"/>
      <c r="N19" s="11"/>
    </row>
    <row r="20" spans="2:14" ht="18.75" customHeight="1" thickBot="1" x14ac:dyDescent="0.3">
      <c r="B20" s="18" t="s">
        <v>28</v>
      </c>
      <c r="C20" s="25">
        <f>SUM(Лист2!B14:B17)</f>
        <v>5360144</v>
      </c>
      <c r="D20" s="10" t="s">
        <v>43</v>
      </c>
      <c r="E20" s="10"/>
      <c r="F20" s="38"/>
      <c r="G20" s="10"/>
      <c r="H20" s="10"/>
      <c r="I20" s="10"/>
      <c r="J20" s="10"/>
      <c r="K20" s="10"/>
      <c r="L20" s="10"/>
      <c r="M20" s="10"/>
      <c r="N20" s="11"/>
    </row>
    <row r="21" spans="2:14" ht="18.75" customHeight="1" x14ac:dyDescent="0.25">
      <c r="B21" s="18" t="s">
        <v>29</v>
      </c>
      <c r="C21" s="25">
        <f>SUM(Лист3!B14:B18)</f>
        <v>7848793</v>
      </c>
      <c r="D21" s="10" t="s">
        <v>44</v>
      </c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2:14" ht="18.75" customHeight="1" x14ac:dyDescent="0.25">
      <c r="B22" s="18" t="s">
        <v>31</v>
      </c>
      <c r="C22" s="25">
        <f>SUM(C19:C21)</f>
        <v>19427803</v>
      </c>
      <c r="D22" s="10" t="s">
        <v>45</v>
      </c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2:14" ht="18.75" customHeight="1" x14ac:dyDescent="0.25">
      <c r="B23" s="18" t="s">
        <v>49</v>
      </c>
      <c r="C23" s="26">
        <f>(AVERAGE('Конечный Результат'!C19)+(AVERAGE('Конечный Результат'!C20)+(AVERAGE('Конечный Результат'!C21))))/3</f>
        <v>6475934.333333333</v>
      </c>
      <c r="D23" s="19" t="s">
        <v>47</v>
      </c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2:14" ht="18.75" customHeight="1" x14ac:dyDescent="0.25">
      <c r="B24" s="18" t="s">
        <v>50</v>
      </c>
      <c r="C24" s="26">
        <f>(AVERAGE('Конечный Результат'!C19)+AVERAGE('Конечный Результат'!C20)+AVERAGE('Конечный Результат'!C21))/3</f>
        <v>6475934.333333333</v>
      </c>
      <c r="D24" s="19" t="s">
        <v>48</v>
      </c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2:14" ht="18.75" customHeight="1" x14ac:dyDescent="0.25">
      <c r="B25" s="18" t="s">
        <v>65</v>
      </c>
      <c r="C25" s="26">
        <f>(SUM(Лист1!B14:B18)+(SUM(Лист2!B14:B17)+(SUM(Лист3!B14:B18))))/3</f>
        <v>6475934.333333333</v>
      </c>
      <c r="D25" s="60" t="s">
        <v>70</v>
      </c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spans="2:14" ht="18.75" customHeight="1" x14ac:dyDescent="0.25">
      <c r="B26" s="18" t="s">
        <v>68</v>
      </c>
      <c r="C26" s="26">
        <f>(SUM(Лист1!B14:B18)+SUM(Лист2!B14:B17)+SUM(Лист3!B14:B18))/3</f>
        <v>6475934.333333333</v>
      </c>
      <c r="D26" s="60" t="s">
        <v>71</v>
      </c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spans="2:14" ht="18.75" customHeight="1" x14ac:dyDescent="0.25">
      <c r="B27" s="20" t="s">
        <v>32</v>
      </c>
      <c r="C27" s="26">
        <f>AVERAGE(C19:C21)</f>
        <v>6475934.333333333</v>
      </c>
      <c r="D27" s="61" t="s">
        <v>51</v>
      </c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spans="2:14" ht="18.75" customHeight="1" thickBot="1" x14ac:dyDescent="0.3">
      <c r="B28" s="28"/>
      <c r="C28" s="34"/>
      <c r="D28" s="35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2:14" ht="18.75" customHeight="1" thickBot="1" x14ac:dyDescent="0.3">
      <c r="B29" s="57" t="s">
        <v>58</v>
      </c>
      <c r="C29" s="58"/>
      <c r="D29" s="59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2:14" ht="18.75" customHeight="1" thickBot="1" x14ac:dyDescent="0.3">
      <c r="B30" s="32" t="s">
        <v>27</v>
      </c>
      <c r="C30" s="29"/>
      <c r="D30" s="6"/>
      <c r="E30" s="10"/>
      <c r="F30" s="39"/>
      <c r="G30" s="22"/>
      <c r="H30" s="22"/>
      <c r="I30" s="23"/>
      <c r="J30" s="10"/>
      <c r="K30" s="10"/>
      <c r="L30" s="10"/>
      <c r="M30" s="10"/>
      <c r="N30" s="11"/>
    </row>
    <row r="31" spans="2:14" ht="18.75" customHeight="1" x14ac:dyDescent="0.25">
      <c r="B31" s="14" t="s">
        <v>23</v>
      </c>
      <c r="C31" s="5" t="s">
        <v>26</v>
      </c>
      <c r="D31" s="10"/>
      <c r="E31" s="10"/>
      <c r="J31" s="10"/>
      <c r="K31" s="10"/>
      <c r="L31" s="10"/>
      <c r="M31" s="10"/>
      <c r="N31" s="11"/>
    </row>
    <row r="32" spans="2:14" ht="18.75" customHeight="1" x14ac:dyDescent="0.25">
      <c r="B32" s="18" t="s">
        <v>30</v>
      </c>
      <c r="C32" s="25">
        <f>SUM(Лист1!B14:B18)</f>
        <v>6218866</v>
      </c>
      <c r="D32" s="10" t="s">
        <v>53</v>
      </c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spans="2:14" ht="18.75" customHeight="1" x14ac:dyDescent="0.25">
      <c r="B33" s="18" t="s">
        <v>28</v>
      </c>
      <c r="C33" s="25">
        <f>SUM(Лист2!B14:B17)</f>
        <v>5360144</v>
      </c>
      <c r="D33" s="10" t="s">
        <v>54</v>
      </c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spans="2:14" ht="18.75" customHeight="1" x14ac:dyDescent="0.25">
      <c r="B34" s="18" t="s">
        <v>29</v>
      </c>
      <c r="C34" s="25">
        <f>SUM(Лист3!B14:B18)</f>
        <v>7848793</v>
      </c>
      <c r="D34" s="10" t="s">
        <v>55</v>
      </c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spans="2:14" ht="18.75" customHeight="1" x14ac:dyDescent="0.25">
      <c r="B35" s="18" t="s">
        <v>31</v>
      </c>
      <c r="C35" s="25">
        <f>SUM(C19:C21)</f>
        <v>19427803</v>
      </c>
      <c r="D35" s="10" t="s">
        <v>56</v>
      </c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2:14" ht="18.75" customHeight="1" x14ac:dyDescent="0.25">
      <c r="B36" s="18" t="s">
        <v>49</v>
      </c>
      <c r="C36" s="26">
        <f>(AVERAGE('Конечный Результат'!C19)+(AVERAGE('Конечный Результат'!C20)+(AVERAGE('Конечный Результат'!C21))))/3</f>
        <v>6475934.333333333</v>
      </c>
      <c r="D36" s="19" t="s">
        <v>63</v>
      </c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spans="2:14" ht="18.75" customHeight="1" x14ac:dyDescent="0.25">
      <c r="B37" s="18" t="s">
        <v>50</v>
      </c>
      <c r="C37" s="26">
        <f>(AVERAGE('Конечный Результат'!C19)+AVERAGE('Конечный Результат'!C20)+AVERAGE('Конечный Результат'!C21))/3</f>
        <v>6475934.333333333</v>
      </c>
      <c r="D37" s="19" t="s">
        <v>64</v>
      </c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2:14" ht="18.75" customHeight="1" x14ac:dyDescent="0.25">
      <c r="B38" s="18" t="s">
        <v>65</v>
      </c>
      <c r="C38" s="26">
        <f>(SUM(Лист1!B23:F23)+SUM(Лист2!B23:E23)+SUM(Лист3!B23:F23))/3</f>
        <v>6475934.333333333</v>
      </c>
      <c r="D38" s="19" t="s">
        <v>67</v>
      </c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spans="2:14" ht="18.75" customHeight="1" x14ac:dyDescent="0.25">
      <c r="B39" s="15" t="s">
        <v>68</v>
      </c>
      <c r="C39" s="26">
        <f>(SUM(Лист1!B23:F23)+(SUM(Лист2!B23:E23)+(SUM(Лист3!B23:F23))))/3</f>
        <v>6475934.333333333</v>
      </c>
      <c r="D39" s="60" t="s">
        <v>69</v>
      </c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spans="2:14" ht="18.75" customHeight="1" x14ac:dyDescent="0.25">
      <c r="B40" s="20" t="s">
        <v>32</v>
      </c>
      <c r="C40" s="26">
        <f>AVERAGE(C19:C21)</f>
        <v>6475934.333333333</v>
      </c>
      <c r="D40" s="61" t="s">
        <v>51</v>
      </c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spans="2:14" ht="18.75" customHeight="1" thickBot="1" x14ac:dyDescent="0.3">
      <c r="B41" s="33" t="s">
        <v>41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2:14" ht="18.75" customHeight="1" x14ac:dyDescent="0.25"/>
    <row r="43" spans="2:14" ht="18.75" customHeight="1" x14ac:dyDescent="0.25">
      <c r="B43" s="24"/>
    </row>
    <row r="44" spans="2:14" ht="18.75" customHeight="1" x14ac:dyDescent="0.25"/>
    <row r="45" spans="2:14" ht="18.75" customHeight="1" x14ac:dyDescent="0.25"/>
    <row r="46" spans="2:14" ht="18.75" customHeight="1" x14ac:dyDescent="0.25"/>
    <row r="47" spans="2:14" ht="18.75" customHeight="1" x14ac:dyDescent="0.25"/>
    <row r="48" spans="2:14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Конечный 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2022-02-28T20:50:09Z</dcterms:modified>
</cp:coreProperties>
</file>