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195" windowHeight="11640" tabRatio="740"/>
  </bookViews>
  <sheets>
    <sheet name="ранг" sheetId="1" r:id="rId1"/>
  </sheets>
  <definedNames>
    <definedName name="_xlnm._FilterDatabase" localSheetId="0" hidden="1">ранг!$C$3:$L$3</definedName>
  </definedName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  <c r="C19"/>
  <c r="B6"/>
  <c r="B7"/>
  <c r="B8"/>
  <c r="B9"/>
  <c r="B10"/>
  <c r="B11"/>
  <c r="B12"/>
  <c r="B13"/>
  <c r="B14"/>
  <c r="B15"/>
  <c r="B16"/>
  <c r="B17"/>
  <c r="B18"/>
  <c r="B19"/>
  <c r="C5"/>
  <c r="B5"/>
  <c r="G11"/>
  <c r="G12"/>
  <c r="G13"/>
  <c r="G14"/>
  <c r="G15"/>
  <c r="G16"/>
  <c r="G17"/>
  <c r="G18"/>
  <c r="G19"/>
  <c r="F10" l="1"/>
  <c r="E10" l="1"/>
  <c r="E4" l="1"/>
  <c r="E20" s="1"/>
  <c r="H10" l="1"/>
  <c r="I10"/>
  <c r="H4"/>
  <c r="H20" l="1"/>
  <c r="G9" l="1"/>
  <c r="G8"/>
  <c r="G7"/>
  <c r="G6"/>
  <c r="G5"/>
  <c r="F4"/>
  <c r="F20" s="1"/>
  <c r="G4" l="1"/>
  <c r="G10"/>
  <c r="G20" l="1"/>
  <c r="I4" l="1"/>
  <c r="I20" s="1"/>
</calcChain>
</file>

<file path=xl/sharedStrings.xml><?xml version="1.0" encoding="utf-8"?>
<sst xmlns="http://schemas.openxmlformats.org/spreadsheetml/2006/main" count="27" uniqueCount="27">
  <si>
    <t>№</t>
  </si>
  <si>
    <t>ФИО</t>
  </si>
  <si>
    <t>ИТОГО:</t>
  </si>
  <si>
    <t>%</t>
  </si>
  <si>
    <t>Вторичные продажи</t>
  </si>
  <si>
    <t>план /факт по ШК руб</t>
  </si>
  <si>
    <t>Иванов1</t>
  </si>
  <si>
    <t>Иванов2</t>
  </si>
  <si>
    <t>Иванов3</t>
  </si>
  <si>
    <t>Иванов4</t>
  </si>
  <si>
    <t>Иванов5</t>
  </si>
  <si>
    <t>Смирнов1</t>
  </si>
  <si>
    <t>Петров2</t>
  </si>
  <si>
    <t>Иванов6</t>
  </si>
  <si>
    <t>Иванов7</t>
  </si>
  <si>
    <t>Иванов8</t>
  </si>
  <si>
    <t>Иванов9</t>
  </si>
  <si>
    <t>Иванов10</t>
  </si>
  <si>
    <t>Иванов11</t>
  </si>
  <si>
    <t>Иванов12</t>
  </si>
  <si>
    <t>Иванов13</t>
  </si>
  <si>
    <t>Иванов14</t>
  </si>
  <si>
    <t>Сейчас ранг считается по группам, т.е по Смирнову1 и по Петрову2 отдельно. И там и там есть первые места.</t>
  </si>
  <si>
    <t>Можно сделать так что бы первое место было одно. Т.е у Иванова8 - 1 место, у Иванова1 - второе, у Иванова 14 - третье и так далее.</t>
  </si>
  <si>
    <t>я</t>
  </si>
  <si>
    <t>формула Сергея</t>
  </si>
  <si>
    <t>надо</t>
  </si>
</sst>
</file>

<file path=xl/styles.xml><?xml version="1.0" encoding="utf-8"?>
<styleSheet xmlns="http://schemas.openxmlformats.org/spreadsheetml/2006/main">
  <numFmts count="1">
    <numFmt numFmtId="164" formatCode="#,##0_р_."/>
  </numFmts>
  <fonts count="13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2"/>
      <color rgb="FF000000"/>
      <name val="Arial Cyr"/>
      <charset val="204"/>
    </font>
    <font>
      <b/>
      <i/>
      <sz val="11"/>
      <name val="Arial Cyr"/>
      <charset val="204"/>
    </font>
    <font>
      <sz val="10"/>
      <color rgb="FF000000"/>
      <name val="Verdana"/>
      <family val="2"/>
      <charset val="204"/>
    </font>
    <font>
      <b/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4" fontId="3" fillId="2" borderId="0" xfId="0" applyNumberFormat="1" applyFont="1" applyFill="1"/>
    <xf numFmtId="164" fontId="2" fillId="2" borderId="1" xfId="0" applyNumberFormat="1" applyFont="1" applyFill="1" applyBorder="1"/>
    <xf numFmtId="164" fontId="0" fillId="2" borderId="0" xfId="0" applyNumberFormat="1" applyFill="1"/>
    <xf numFmtId="164" fontId="2" fillId="4" borderId="1" xfId="0" applyNumberFormat="1" applyFont="1" applyFill="1" applyBorder="1"/>
    <xf numFmtId="164" fontId="6" fillId="3" borderId="1" xfId="0" applyNumberFormat="1" applyFont="1" applyFill="1" applyBorder="1"/>
    <xf numFmtId="164" fontId="4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9" fontId="0" fillId="0" borderId="0" xfId="0" applyNumberFormat="1"/>
    <xf numFmtId="164" fontId="9" fillId="2" borderId="1" xfId="0" applyNumberFormat="1" applyFont="1" applyFill="1" applyBorder="1"/>
    <xf numFmtId="164" fontId="10" fillId="3" borderId="1" xfId="0" applyNumberFormat="1" applyFont="1" applyFill="1" applyBorder="1"/>
    <xf numFmtId="164" fontId="7" fillId="2" borderId="1" xfId="0" applyNumberFormat="1" applyFont="1" applyFill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1" fillId="0" borderId="0" xfId="0" applyFont="1"/>
    <xf numFmtId="164" fontId="12" fillId="3" borderId="1" xfId="0" applyNumberFormat="1" applyFont="1" applyFill="1" applyBorder="1"/>
  </cellXfs>
  <cellStyles count="1"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22"/>
  <sheetViews>
    <sheetView tabSelected="1" zoomScale="75" zoomScaleNormal="75" workbookViewId="0">
      <pane xSplit="7" ySplit="4" topLeftCell="H5" activePane="bottomRight" state="frozen"/>
      <selection pane="topRight" activeCell="F1" sqref="F1"/>
      <selection pane="bottomLeft" activeCell="A5" sqref="A5"/>
      <selection pane="bottomRight" activeCell="A9" sqref="A9"/>
    </sheetView>
  </sheetViews>
  <sheetFormatPr defaultRowHeight="12.75"/>
  <cols>
    <col min="1" max="2" width="9.140625" style="1"/>
    <col min="3" max="3" width="12.140625" style="1" customWidth="1"/>
    <col min="4" max="4" width="19.5703125" style="1" customWidth="1"/>
    <col min="5" max="5" width="16.28515625" style="1" customWidth="1"/>
    <col min="6" max="6" width="15.7109375" style="1" customWidth="1"/>
    <col min="7" max="7" width="11.85546875" style="1" customWidth="1"/>
    <col min="8" max="8" width="13.7109375" style="7" hidden="1" customWidth="1"/>
    <col min="9" max="9" width="12.7109375" style="7" hidden="1" customWidth="1"/>
    <col min="10" max="10" width="8.7109375" style="1" customWidth="1"/>
    <col min="11" max="11" width="8.85546875" style="1" customWidth="1"/>
    <col min="12" max="12" width="9.140625" style="1" customWidth="1"/>
    <col min="13" max="13" width="9.28515625" style="1" bestFit="1" customWidth="1"/>
    <col min="14" max="16384" width="9.140625" style="1"/>
  </cols>
  <sheetData>
    <row r="1" spans="1:13" ht="8.25" customHeight="1"/>
    <row r="2" spans="1:13" ht="32.25" customHeight="1">
      <c r="C2" s="4"/>
      <c r="D2" s="2"/>
      <c r="E2" s="2"/>
      <c r="F2" s="2"/>
      <c r="G2" s="2"/>
      <c r="L2" s="9"/>
    </row>
    <row r="3" spans="1:13" ht="44.25" customHeight="1">
      <c r="C3" s="3" t="s">
        <v>0</v>
      </c>
      <c r="D3" s="3" t="s">
        <v>1</v>
      </c>
      <c r="E3" s="13" t="s">
        <v>4</v>
      </c>
      <c r="F3" s="14"/>
      <c r="G3" s="8" t="s">
        <v>3</v>
      </c>
      <c r="H3" s="15" t="s">
        <v>5</v>
      </c>
      <c r="I3" s="16"/>
    </row>
    <row r="4" spans="1:13" ht="39" customHeight="1">
      <c r="A4" s="1" t="s">
        <v>26</v>
      </c>
      <c r="B4" s="1" t="s">
        <v>24</v>
      </c>
      <c r="C4" s="18" t="s">
        <v>25</v>
      </c>
      <c r="D4" s="6" t="s">
        <v>11</v>
      </c>
      <c r="E4" s="6">
        <f>SUM(E5:E9)</f>
        <v>3960000</v>
      </c>
      <c r="F4" s="6">
        <f>F5+F6+F7+F8+F9</f>
        <v>2783597.2499999995</v>
      </c>
      <c r="G4" s="11">
        <f t="shared" ref="G4:G11" si="0">F4/E4*100</f>
        <v>70.292859848484838</v>
      </c>
      <c r="H4" s="6">
        <f>SUM(H5:H9)</f>
        <v>442275.6</v>
      </c>
      <c r="I4" s="6">
        <f>SUM(I5:I9)</f>
        <v>0</v>
      </c>
      <c r="L4" s="9"/>
    </row>
    <row r="5" spans="1:13" ht="40.5" customHeight="1">
      <c r="A5" s="1">
        <v>2</v>
      </c>
      <c r="B5" s="17">
        <f t="shared" ref="B5:B19" si="1">RANK(G5,$G$5:$G$19,0)</f>
        <v>2</v>
      </c>
      <c r="C5" s="3">
        <f>RANK(G5,IF(D$5:D$19="петров2",,G$5:G$19),)</f>
        <v>2</v>
      </c>
      <c r="D5" s="3" t="s">
        <v>6</v>
      </c>
      <c r="E5" s="5">
        <v>800000</v>
      </c>
      <c r="F5" s="3">
        <v>794019.08</v>
      </c>
      <c r="G5" s="12">
        <f t="shared" si="0"/>
        <v>99.252385000000004</v>
      </c>
      <c r="H5" s="5">
        <v>140902.06</v>
      </c>
      <c r="I5" s="3"/>
      <c r="J5" s="17"/>
    </row>
    <row r="6" spans="1:13" ht="30" customHeight="1">
      <c r="A6" s="1">
        <v>4</v>
      </c>
      <c r="B6" s="17">
        <f t="shared" si="1"/>
        <v>4</v>
      </c>
      <c r="C6" s="3">
        <f t="shared" ref="C6:C19" si="2">RANK(G6,IF(D$5:D$19="петров2",,G$5:G$19),)</f>
        <v>4</v>
      </c>
      <c r="D6" s="3" t="s">
        <v>7</v>
      </c>
      <c r="E6" s="5">
        <v>800000</v>
      </c>
      <c r="F6" s="3">
        <v>668309.72</v>
      </c>
      <c r="G6" s="12">
        <f t="shared" si="0"/>
        <v>83.538714999999996</v>
      </c>
      <c r="H6" s="5">
        <v>159424.04</v>
      </c>
      <c r="I6" s="3"/>
      <c r="K6" s="1" t="s">
        <v>22</v>
      </c>
    </row>
    <row r="7" spans="1:13" ht="28.5" customHeight="1">
      <c r="A7" s="1">
        <v>7</v>
      </c>
      <c r="B7" s="17">
        <f t="shared" si="1"/>
        <v>8</v>
      </c>
      <c r="C7" s="3">
        <f t="shared" si="2"/>
        <v>8</v>
      </c>
      <c r="D7" s="3" t="s">
        <v>8</v>
      </c>
      <c r="E7" s="5">
        <v>540000</v>
      </c>
      <c r="F7" s="3">
        <v>401284.15</v>
      </c>
      <c r="G7" s="12">
        <f t="shared" si="0"/>
        <v>74.31187962962963</v>
      </c>
      <c r="H7" s="5">
        <v>125897.8</v>
      </c>
      <c r="I7" s="3"/>
      <c r="K7" s="1" t="s">
        <v>23</v>
      </c>
    </row>
    <row r="8" spans="1:13" ht="30.75" customHeight="1">
      <c r="A8" s="1">
        <v>9</v>
      </c>
      <c r="B8" s="17">
        <f t="shared" si="1"/>
        <v>10</v>
      </c>
      <c r="C8" s="3">
        <f t="shared" si="2"/>
        <v>10</v>
      </c>
      <c r="D8" s="3" t="s">
        <v>9</v>
      </c>
      <c r="E8" s="5">
        <v>270000</v>
      </c>
      <c r="F8" s="3">
        <v>192959.37</v>
      </c>
      <c r="G8" s="12">
        <f t="shared" si="0"/>
        <v>71.466433333333327</v>
      </c>
      <c r="H8" s="5">
        <v>16051.7</v>
      </c>
      <c r="I8" s="3"/>
    </row>
    <row r="9" spans="1:13" ht="30.75" customHeight="1">
      <c r="A9" s="1">
        <v>13</v>
      </c>
      <c r="B9" s="17">
        <f t="shared" si="1"/>
        <v>14</v>
      </c>
      <c r="C9" s="3">
        <f t="shared" si="2"/>
        <v>14</v>
      </c>
      <c r="D9" s="3" t="s">
        <v>10</v>
      </c>
      <c r="E9" s="5">
        <v>1550000</v>
      </c>
      <c r="F9" s="3">
        <v>727024.9299999997</v>
      </c>
      <c r="G9" s="12">
        <f t="shared" si="0"/>
        <v>46.904834193548368</v>
      </c>
      <c r="H9" s="5"/>
      <c r="I9" s="3"/>
      <c r="M9" s="17"/>
    </row>
    <row r="10" spans="1:13" ht="39" customHeight="1">
      <c r="B10" s="17">
        <f t="shared" si="1"/>
        <v>6</v>
      </c>
      <c r="C10" s="3" t="e">
        <f t="shared" si="2"/>
        <v>#VALUE!</v>
      </c>
      <c r="D10" s="6" t="s">
        <v>12</v>
      </c>
      <c r="E10" s="6">
        <f>SUM(E11:E19)</f>
        <v>4005000</v>
      </c>
      <c r="F10" s="6">
        <f>SUM(F11:F19)</f>
        <v>3080362.65</v>
      </c>
      <c r="G10" s="11">
        <f t="shared" si="0"/>
        <v>76.91292509363295</v>
      </c>
      <c r="H10" s="6">
        <f>SUM(H11:H19)</f>
        <v>485145.69</v>
      </c>
      <c r="I10" s="6">
        <f>SUM(I11:I19)</f>
        <v>0</v>
      </c>
      <c r="L10" s="9"/>
      <c r="M10" s="17"/>
    </row>
    <row r="11" spans="1:13" ht="29.25" customHeight="1">
      <c r="A11" s="1">
        <v>6</v>
      </c>
      <c r="B11" s="17">
        <f t="shared" si="1"/>
        <v>7</v>
      </c>
      <c r="C11" s="3">
        <f t="shared" si="2"/>
        <v>7</v>
      </c>
      <c r="D11" s="3" t="s">
        <v>13</v>
      </c>
      <c r="E11" s="5">
        <v>610000</v>
      </c>
      <c r="F11" s="3">
        <v>466958.43</v>
      </c>
      <c r="G11" s="12">
        <f t="shared" si="0"/>
        <v>76.550562295081974</v>
      </c>
      <c r="H11" s="5">
        <v>73011.199999999997</v>
      </c>
      <c r="I11" s="10"/>
      <c r="M11" s="17"/>
    </row>
    <row r="12" spans="1:13" ht="30.75" customHeight="1">
      <c r="A12" s="1">
        <v>5</v>
      </c>
      <c r="B12" s="17">
        <f t="shared" si="1"/>
        <v>5</v>
      </c>
      <c r="C12" s="3">
        <f t="shared" si="2"/>
        <v>5</v>
      </c>
      <c r="D12" s="3" t="s">
        <v>14</v>
      </c>
      <c r="E12" s="5">
        <v>610000</v>
      </c>
      <c r="F12" s="3">
        <v>495761.24</v>
      </c>
      <c r="G12" s="12">
        <f t="shared" ref="G12:G18" si="3">F12/E12*100</f>
        <v>81.272334426229506</v>
      </c>
      <c r="H12" s="5">
        <v>63800.43</v>
      </c>
      <c r="I12" s="10"/>
      <c r="M12" s="17"/>
    </row>
    <row r="13" spans="1:13" ht="30.75" customHeight="1">
      <c r="A13" s="1">
        <v>1</v>
      </c>
      <c r="B13" s="17">
        <f t="shared" si="1"/>
        <v>1</v>
      </c>
      <c r="C13" s="3">
        <f t="shared" si="2"/>
        <v>1</v>
      </c>
      <c r="D13" s="3" t="s">
        <v>15</v>
      </c>
      <c r="E13" s="5">
        <v>535000</v>
      </c>
      <c r="F13" s="3">
        <v>620645.37</v>
      </c>
      <c r="G13" s="12">
        <f t="shared" si="3"/>
        <v>116.00848037383177</v>
      </c>
      <c r="H13" s="5">
        <v>38055.67</v>
      </c>
      <c r="I13" s="10"/>
      <c r="M13" s="17"/>
    </row>
    <row r="14" spans="1:13" ht="30.75" customHeight="1">
      <c r="A14" s="1">
        <v>10</v>
      </c>
      <c r="B14" s="17">
        <f t="shared" si="1"/>
        <v>11</v>
      </c>
      <c r="C14" s="3">
        <f t="shared" si="2"/>
        <v>11</v>
      </c>
      <c r="D14" s="3" t="s">
        <v>16</v>
      </c>
      <c r="E14" s="5">
        <v>310000</v>
      </c>
      <c r="F14" s="3">
        <v>211650.44</v>
      </c>
      <c r="G14" s="12">
        <f t="shared" si="3"/>
        <v>68.274335483870971</v>
      </c>
      <c r="H14" s="5">
        <v>38999.1</v>
      </c>
      <c r="I14" s="10"/>
      <c r="M14" s="17"/>
    </row>
    <row r="15" spans="1:13" ht="30.75" customHeight="1">
      <c r="A15" s="1">
        <v>11</v>
      </c>
      <c r="B15" s="17">
        <f t="shared" si="1"/>
        <v>12</v>
      </c>
      <c r="C15" s="3">
        <f t="shared" si="2"/>
        <v>12</v>
      </c>
      <c r="D15" s="3" t="s">
        <v>17</v>
      </c>
      <c r="E15" s="5">
        <v>315000</v>
      </c>
      <c r="F15" s="3">
        <v>193615.46</v>
      </c>
      <c r="G15" s="12">
        <f t="shared" si="3"/>
        <v>61.465225396825396</v>
      </c>
      <c r="H15" s="5">
        <v>63167.6</v>
      </c>
      <c r="I15" s="10"/>
      <c r="M15" s="17"/>
    </row>
    <row r="16" spans="1:13" ht="30.75" customHeight="1">
      <c r="A16" s="1">
        <v>14</v>
      </c>
      <c r="B16" s="17">
        <f t="shared" si="1"/>
        <v>15</v>
      </c>
      <c r="C16" s="3">
        <f t="shared" si="2"/>
        <v>15</v>
      </c>
      <c r="D16" s="3" t="s">
        <v>18</v>
      </c>
      <c r="E16" s="5">
        <v>400000</v>
      </c>
      <c r="F16" s="3">
        <v>170857.38</v>
      </c>
      <c r="G16" s="12">
        <f t="shared" si="3"/>
        <v>42.714345000000002</v>
      </c>
      <c r="H16" s="5">
        <v>49829.48</v>
      </c>
      <c r="I16" s="10"/>
      <c r="M16" s="17"/>
    </row>
    <row r="17" spans="1:13" ht="30.75" customHeight="1">
      <c r="A17" s="1">
        <v>12</v>
      </c>
      <c r="B17" s="17">
        <f t="shared" si="1"/>
        <v>13</v>
      </c>
      <c r="C17" s="3">
        <f t="shared" si="2"/>
        <v>13</v>
      </c>
      <c r="D17" s="3" t="s">
        <v>19</v>
      </c>
      <c r="E17" s="5">
        <v>395000</v>
      </c>
      <c r="F17" s="3">
        <v>211629.02</v>
      </c>
      <c r="G17" s="12">
        <f t="shared" si="3"/>
        <v>53.576967088607596</v>
      </c>
      <c r="H17" s="5">
        <v>58510.94</v>
      </c>
      <c r="I17" s="10"/>
      <c r="M17" s="17"/>
    </row>
    <row r="18" spans="1:13" ht="30.75" customHeight="1">
      <c r="A18" s="1">
        <v>8</v>
      </c>
      <c r="B18" s="17">
        <f t="shared" si="1"/>
        <v>9</v>
      </c>
      <c r="C18" s="3">
        <f t="shared" si="2"/>
        <v>9</v>
      </c>
      <c r="D18" s="3" t="s">
        <v>20</v>
      </c>
      <c r="E18" s="5">
        <v>415000</v>
      </c>
      <c r="F18" s="3">
        <v>298518.28999999998</v>
      </c>
      <c r="G18" s="12">
        <f t="shared" si="3"/>
        <v>71.932118072289157</v>
      </c>
      <c r="H18" s="5">
        <v>65496.31</v>
      </c>
      <c r="I18" s="10"/>
      <c r="M18" s="17"/>
    </row>
    <row r="19" spans="1:13" ht="30.75" customHeight="1">
      <c r="A19" s="1">
        <v>3</v>
      </c>
      <c r="B19" s="17">
        <f t="shared" si="1"/>
        <v>3</v>
      </c>
      <c r="C19" s="3">
        <f t="shared" si="2"/>
        <v>3</v>
      </c>
      <c r="D19" s="3" t="s">
        <v>21</v>
      </c>
      <c r="E19" s="5">
        <v>415000</v>
      </c>
      <c r="F19" s="3">
        <v>410727.02</v>
      </c>
      <c r="G19" s="12">
        <f>F19/E19*100</f>
        <v>98.97036626506025</v>
      </c>
      <c r="H19" s="5">
        <v>34274.959999999999</v>
      </c>
      <c r="I19" s="10"/>
      <c r="M19" s="17"/>
    </row>
    <row r="20" spans="1:13" ht="39" customHeight="1">
      <c r="C20" s="6"/>
      <c r="D20" s="6" t="s">
        <v>2</v>
      </c>
      <c r="E20" s="6">
        <f>E10+E4</f>
        <v>7965000</v>
      </c>
      <c r="F20" s="6">
        <f>F4+F10</f>
        <v>5863959.8999999994</v>
      </c>
      <c r="G20" s="6">
        <f>F20/E20*100</f>
        <v>73.62159322033898</v>
      </c>
      <c r="H20" s="6">
        <f>H10+H4</f>
        <v>927421.29</v>
      </c>
      <c r="I20" s="6">
        <f>I10+I4</f>
        <v>0</v>
      </c>
      <c r="M20" s="17"/>
    </row>
    <row r="21" spans="1:13">
      <c r="M21" s="17"/>
    </row>
    <row r="22" spans="1:13">
      <c r="M22" s="17"/>
    </row>
  </sheetData>
  <autoFilter ref="C3:L3">
    <filterColumn colId="2" showButton="0"/>
    <filterColumn colId="5"/>
    <filterColumn colId="6"/>
  </autoFilter>
  <mergeCells count="2">
    <mergeCell ref="E3:F3"/>
    <mergeCell ref="H3:I3"/>
  </mergeCells>
  <phoneticPr fontId="1" type="noConversion"/>
  <conditionalFormatting sqref="G5:G9 G11:G19">
    <cfRule type="cellIs" dxfId="1" priority="45" operator="greaterThanOrEqual">
      <formula>85</formula>
    </cfRule>
  </conditionalFormatting>
  <conditionalFormatting sqref="G5:G9 G11:G19">
    <cfRule type="cellIs" dxfId="0" priority="29" operator="greaterThan">
      <formula>100</formula>
    </cfRule>
  </conditionalFormatting>
  <pageMargins left="0.15748031496062992" right="0.15748031496062992" top="0.19685039370078741" bottom="0.15748031496062992" header="0.15748031496062992" footer="0.1574803149606299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ранг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avk</dc:creator>
  <cp:lastModifiedBy>avk</cp:lastModifiedBy>
  <cp:lastPrinted>2012-04-27T06:40:36Z</cp:lastPrinted>
  <dcterms:created xsi:type="dcterms:W3CDTF">2009-11-06T06:41:22Z</dcterms:created>
  <dcterms:modified xsi:type="dcterms:W3CDTF">2012-04-27T11:56:10Z</dcterms:modified>
</cp:coreProperties>
</file>