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4" i="1"/>
  <c r="N5"/>
  <c r="N6"/>
  <c r="N7"/>
  <c r="N8"/>
  <c r="N9"/>
  <c r="N10"/>
  <c r="N11"/>
  <c r="N12"/>
  <c r="N13"/>
  <c r="O4"/>
  <c r="P4" s="1"/>
  <c r="Q4" s="1"/>
  <c r="R4" s="1"/>
  <c r="O5"/>
  <c r="P5" s="1"/>
  <c r="Q5" s="1"/>
  <c r="R5" s="1"/>
  <c r="O6"/>
  <c r="P6" s="1"/>
  <c r="Q6" s="1"/>
  <c r="R6" s="1"/>
  <c r="O7"/>
  <c r="P7" s="1"/>
  <c r="Q7" s="1"/>
  <c r="R7" s="1"/>
  <c r="O8"/>
  <c r="P8"/>
  <c r="Q8" s="1"/>
  <c r="R8" s="1"/>
  <c r="O9"/>
  <c r="P9"/>
  <c r="Q9" s="1"/>
  <c r="R9" s="1"/>
  <c r="O10"/>
  <c r="P10"/>
  <c r="Q10" s="1"/>
  <c r="R10" s="1"/>
  <c r="O11"/>
  <c r="P11"/>
  <c r="Q11" s="1"/>
  <c r="R11" s="1"/>
  <c r="O12"/>
  <c r="P12"/>
  <c r="Q12" s="1"/>
  <c r="R12" s="1"/>
  <c r="O13"/>
  <c r="P13"/>
  <c r="Q13" s="1"/>
  <c r="R13" s="1"/>
  <c r="N14"/>
  <c r="O14"/>
  <c r="P14" s="1"/>
  <c r="Q14" s="1"/>
  <c r="R14" s="1"/>
  <c r="N15"/>
  <c r="O15"/>
  <c r="P15"/>
  <c r="Q15" s="1"/>
  <c r="R15" s="1"/>
  <c r="N16"/>
  <c r="O16"/>
  <c r="P16" s="1"/>
  <c r="Q16" s="1"/>
  <c r="R16" s="1"/>
  <c r="N17"/>
  <c r="N18"/>
  <c r="N19"/>
  <c r="C3"/>
  <c r="D3"/>
  <c r="E3"/>
  <c r="F3"/>
  <c r="G3"/>
  <c r="H3"/>
  <c r="I3"/>
  <c r="J3"/>
  <c r="K3"/>
  <c r="L3"/>
  <c r="M3"/>
  <c r="B3"/>
  <c r="AB19"/>
  <c r="AC19" s="1"/>
  <c r="Y19"/>
  <c r="V19"/>
  <c r="S19"/>
  <c r="O19"/>
  <c r="P19" s="1"/>
  <c r="Q19" s="1"/>
  <c r="R19" s="1"/>
  <c r="AB18"/>
  <c r="AC18" s="1"/>
  <c r="Y18"/>
  <c r="V18"/>
  <c r="S18"/>
  <c r="T18" s="1"/>
  <c r="U18" s="1"/>
  <c r="O18"/>
  <c r="P18" s="1"/>
  <c r="Q18" s="1"/>
  <c r="R18" s="1"/>
  <c r="AB17"/>
  <c r="AC17" s="1"/>
  <c r="Y17"/>
  <c r="V17"/>
  <c r="S17"/>
  <c r="O17"/>
  <c r="P17" s="1"/>
  <c r="Q17" s="1"/>
  <c r="R17" s="1"/>
  <c r="AB16"/>
  <c r="AC16" s="1"/>
  <c r="Y16"/>
  <c r="V16"/>
  <c r="S16"/>
  <c r="AB15"/>
  <c r="AC15" s="1"/>
  <c r="Y15"/>
  <c r="V15"/>
  <c r="S15"/>
  <c r="AB14"/>
  <c r="AC14" s="1"/>
  <c r="Y14"/>
  <c r="V14"/>
  <c r="S14"/>
  <c r="T14" s="1"/>
  <c r="U14" s="1"/>
  <c r="AB13"/>
  <c r="AC13" s="1"/>
  <c r="Y13"/>
  <c r="V13"/>
  <c r="S13"/>
  <c r="AB12"/>
  <c r="AC12" s="1"/>
  <c r="Y12"/>
  <c r="V12"/>
  <c r="S12"/>
  <c r="T12" s="1"/>
  <c r="U12" s="1"/>
  <c r="AB11"/>
  <c r="AC11" s="1"/>
  <c r="Y11"/>
  <c r="V11"/>
  <c r="S11"/>
  <c r="AB10"/>
  <c r="AC10" s="1"/>
  <c r="Y10"/>
  <c r="V10"/>
  <c r="S10"/>
  <c r="T10" s="1"/>
  <c r="U10" s="1"/>
  <c r="AB9"/>
  <c r="AC9" s="1"/>
  <c r="Y9"/>
  <c r="V9"/>
  <c r="S9"/>
  <c r="AB8"/>
  <c r="AC8" s="1"/>
  <c r="Y8"/>
  <c r="Z8" s="1"/>
  <c r="AA8" s="1"/>
  <c r="V8"/>
  <c r="S8"/>
  <c r="T8" s="1"/>
  <c r="U8" s="1"/>
  <c r="AB7"/>
  <c r="AC7" s="1"/>
  <c r="Y7"/>
  <c r="V7"/>
  <c r="S7"/>
  <c r="AB6"/>
  <c r="AC6" s="1"/>
  <c r="Y6"/>
  <c r="Z6" s="1"/>
  <c r="AA6" s="1"/>
  <c r="V6"/>
  <c r="S6"/>
  <c r="T6" s="1"/>
  <c r="U6" s="1"/>
  <c r="AB5"/>
  <c r="AC5" s="1"/>
  <c r="Y5"/>
  <c r="V5"/>
  <c r="S5"/>
  <c r="AB4"/>
  <c r="AC4" s="1"/>
  <c r="Y4"/>
  <c r="Z4" s="1"/>
  <c r="AA4" s="1"/>
  <c r="V4"/>
  <c r="S4"/>
  <c r="T4" s="1"/>
  <c r="U4" s="1"/>
  <c r="N3" l="1"/>
  <c r="T16"/>
  <c r="U16" s="1"/>
  <c r="T5"/>
  <c r="U5" s="1"/>
  <c r="T7"/>
  <c r="U7" s="1"/>
  <c r="T11"/>
  <c r="U11" s="1"/>
  <c r="T13"/>
  <c r="U13" s="1"/>
  <c r="T15"/>
  <c r="U15" s="1"/>
  <c r="T17"/>
  <c r="U17" s="1"/>
  <c r="T19"/>
  <c r="U19" s="1"/>
  <c r="Z19"/>
  <c r="AA19" s="1"/>
  <c r="Z18"/>
  <c r="AA18" s="1"/>
  <c r="W18"/>
  <c r="X18" s="1"/>
  <c r="Z17"/>
  <c r="AA17" s="1"/>
  <c r="W16"/>
  <c r="X16" s="1"/>
  <c r="Z16"/>
  <c r="AA16" s="1"/>
  <c r="Z15"/>
  <c r="AA15" s="1"/>
  <c r="Z14"/>
  <c r="AA14" s="1"/>
  <c r="W14"/>
  <c r="X14" s="1"/>
  <c r="Z13"/>
  <c r="AA13" s="1"/>
  <c r="W12"/>
  <c r="X12" s="1"/>
  <c r="Z12"/>
  <c r="AA12" s="1"/>
  <c r="Z11"/>
  <c r="AA11" s="1"/>
  <c r="Z10"/>
  <c r="AA10" s="1"/>
  <c r="W10"/>
  <c r="X10" s="1"/>
  <c r="T9"/>
  <c r="U9" s="1"/>
  <c r="Z9"/>
  <c r="AA9" s="1"/>
  <c r="W8"/>
  <c r="X8" s="1"/>
  <c r="Z7"/>
  <c r="AA7" s="1"/>
  <c r="W6"/>
  <c r="X6" s="1"/>
  <c r="Z5"/>
  <c r="AA5" s="1"/>
  <c r="W4"/>
  <c r="X4" s="1"/>
  <c r="W5"/>
  <c r="X5" s="1"/>
  <c r="W7"/>
  <c r="X7" s="1"/>
  <c r="W9"/>
  <c r="X9" s="1"/>
  <c r="W11"/>
  <c r="X11" s="1"/>
  <c r="W13"/>
  <c r="X13" s="1"/>
  <c r="W15"/>
  <c r="X15" s="1"/>
  <c r="W17"/>
  <c r="X17" s="1"/>
  <c r="W19"/>
  <c r="X19" s="1"/>
</calcChain>
</file>

<file path=xl/sharedStrings.xml><?xml version="1.0" encoding="utf-8"?>
<sst xmlns="http://schemas.openxmlformats.org/spreadsheetml/2006/main" count="37" uniqueCount="28">
  <si>
    <t>артикул</t>
  </si>
  <si>
    <t xml:space="preserve"> 1</t>
  </si>
  <si>
    <t xml:space="preserve"> 2</t>
  </si>
  <si>
    <t xml:space="preserve"> 3</t>
  </si>
  <si>
    <t xml:space="preserve"> 4</t>
  </si>
  <si>
    <t xml:space="preserve"> 5</t>
  </si>
  <si>
    <t xml:space="preserve"> 6</t>
  </si>
  <si>
    <t xml:space="preserve"> 7</t>
  </si>
  <si>
    <t xml:space="preserve"> 8</t>
  </si>
  <si>
    <t xml:space="preserve"> 9</t>
  </si>
  <si>
    <t>10</t>
  </si>
  <si>
    <t>11</t>
  </si>
  <si>
    <t>12</t>
  </si>
  <si>
    <t>Вариант 1</t>
  </si>
  <si>
    <t>Вариант 2</t>
  </si>
  <si>
    <t>Вариант 3</t>
  </si>
  <si>
    <t>Вариант 4</t>
  </si>
  <si>
    <t>Вариант 5</t>
  </si>
  <si>
    <t>Среднее значение</t>
  </si>
  <si>
    <t>Значение подкоренного выражаения</t>
  </si>
  <si>
    <t>Коэффициент вариации</t>
  </si>
  <si>
    <t>группа XYZ</t>
  </si>
  <si>
    <t>СтО</t>
  </si>
  <si>
    <t>Вар</t>
  </si>
  <si>
    <t>СтошYX</t>
  </si>
  <si>
    <t>Сумма</t>
  </si>
  <si>
    <t>Какой из этих способов XYZ анализа верный? Или ваш вариант?</t>
  </si>
  <si>
    <t>Месяц</t>
  </si>
</sst>
</file>

<file path=xl/styles.xml><?xml version="1.0" encoding="utf-8"?>
<styleSheet xmlns="http://schemas.openxmlformats.org/spreadsheetml/2006/main">
  <numFmts count="2">
    <numFmt numFmtId="164" formatCode="0.0%"/>
    <numFmt numFmtId="166" formatCode="#,##0.000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2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0" xfId="0" applyFont="1"/>
    <xf numFmtId="4" fontId="4" fillId="0" borderId="9" xfId="0" applyNumberFormat="1" applyFont="1" applyBorder="1"/>
    <xf numFmtId="164" fontId="4" fillId="0" borderId="6" xfId="1" applyNumberFormat="1" applyFont="1" applyBorder="1"/>
    <xf numFmtId="0" fontId="1" fillId="0" borderId="9" xfId="0" applyFont="1" applyBorder="1"/>
    <xf numFmtId="4" fontId="4" fillId="0" borderId="8" xfId="0" applyNumberFormat="1" applyFont="1" applyBorder="1"/>
    <xf numFmtId="164" fontId="4" fillId="0" borderId="0" xfId="1" applyNumberFormat="1" applyFont="1" applyBorder="1"/>
    <xf numFmtId="0" fontId="1" fillId="0" borderId="8" xfId="0" applyFont="1" applyBorder="1"/>
    <xf numFmtId="0" fontId="4" fillId="3" borderId="4" xfId="0" applyFont="1" applyFill="1" applyBorder="1" applyAlignment="1">
      <alignment horizontal="center" vertical="center" wrapText="1"/>
    </xf>
    <xf numFmtId="9" fontId="4" fillId="3" borderId="4" xfId="1" applyFont="1" applyFill="1" applyBorder="1" applyAlignment="1">
      <alignment horizontal="center" vertical="center" wrapText="1"/>
    </xf>
    <xf numFmtId="0" fontId="5" fillId="0" borderId="0" xfId="0" applyFont="1" applyBorder="1"/>
    <xf numFmtId="9" fontId="5" fillId="0" borderId="0" xfId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6" fontId="4" fillId="0" borderId="9" xfId="0" applyNumberFormat="1" applyFont="1" applyBorder="1"/>
    <xf numFmtId="166" fontId="4" fillId="0" borderId="8" xfId="0" applyNumberFormat="1" applyFont="1" applyBorder="1"/>
    <xf numFmtId="0" fontId="1" fillId="0" borderId="4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0" fontId="4" fillId="3" borderId="12" xfId="0" applyFont="1" applyFill="1" applyBorder="1" applyAlignment="1">
      <alignment horizontal="center" vertical="center" wrapText="1"/>
    </xf>
    <xf numFmtId="3" fontId="4" fillId="0" borderId="13" xfId="0" applyNumberFormat="1" applyFont="1" applyBorder="1"/>
    <xf numFmtId="3" fontId="4" fillId="0" borderId="14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9"/>
  <sheetViews>
    <sheetView tabSelected="1" zoomScale="80" zoomScaleNormal="80" workbookViewId="0">
      <selection activeCell="G22" sqref="G22:G23"/>
    </sheetView>
  </sheetViews>
  <sheetFormatPr defaultRowHeight="12.75"/>
  <cols>
    <col min="1" max="1" width="7.85546875" style="14" customWidth="1"/>
    <col min="2" max="13" width="7.28515625" style="14" customWidth="1"/>
    <col min="14" max="18" width="9.140625" style="14"/>
    <col min="19" max="19" width="10.42578125" style="14" customWidth="1"/>
    <col min="20" max="16384" width="9.140625" style="14"/>
  </cols>
  <sheetData>
    <row r="1" spans="1:29" ht="20.25" customHeight="1" thickBot="1">
      <c r="B1" s="33" t="s">
        <v>27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O1" s="35" t="s">
        <v>26</v>
      </c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29" ht="27" customHeight="1">
      <c r="A2" s="40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25</v>
      </c>
      <c r="O2" s="36"/>
      <c r="P2" s="25" t="s">
        <v>13</v>
      </c>
      <c r="Q2" s="25"/>
      <c r="R2" s="26"/>
      <c r="S2" s="2" t="s">
        <v>14</v>
      </c>
      <c r="T2" s="3"/>
      <c r="U2" s="4"/>
      <c r="V2" s="2" t="s">
        <v>15</v>
      </c>
      <c r="W2" s="3"/>
      <c r="X2" s="4"/>
      <c r="Y2" s="2" t="s">
        <v>16</v>
      </c>
      <c r="Z2" s="3"/>
      <c r="AA2" s="4"/>
      <c r="AB2" s="5" t="s">
        <v>17</v>
      </c>
      <c r="AC2" s="6"/>
    </row>
    <row r="3" spans="1:29" ht="30" customHeight="1">
      <c r="A3" s="41" t="s">
        <v>25</v>
      </c>
      <c r="B3" s="7">
        <f>SUM(B4:B19)</f>
        <v>83</v>
      </c>
      <c r="C3" s="7">
        <f t="shared" ref="C3:N3" si="0">SUM(C4:C19)</f>
        <v>73</v>
      </c>
      <c r="D3" s="7">
        <f t="shared" si="0"/>
        <v>85</v>
      </c>
      <c r="E3" s="7">
        <f t="shared" si="0"/>
        <v>78</v>
      </c>
      <c r="F3" s="7">
        <f t="shared" si="0"/>
        <v>99</v>
      </c>
      <c r="G3" s="7">
        <f t="shared" si="0"/>
        <v>67</v>
      </c>
      <c r="H3" s="7">
        <f t="shared" si="0"/>
        <v>68</v>
      </c>
      <c r="I3" s="7">
        <f t="shared" si="0"/>
        <v>94</v>
      </c>
      <c r="J3" s="7">
        <f t="shared" si="0"/>
        <v>66</v>
      </c>
      <c r="K3" s="7">
        <f t="shared" si="0"/>
        <v>69</v>
      </c>
      <c r="L3" s="7">
        <f t="shared" si="0"/>
        <v>91</v>
      </c>
      <c r="M3" s="7">
        <f t="shared" si="0"/>
        <v>87</v>
      </c>
      <c r="N3" s="7">
        <f t="shared" si="0"/>
        <v>960</v>
      </c>
      <c r="O3" s="37" t="s">
        <v>18</v>
      </c>
      <c r="P3" s="21" t="s">
        <v>19</v>
      </c>
      <c r="Q3" s="22" t="s">
        <v>20</v>
      </c>
      <c r="R3" s="8" t="s">
        <v>21</v>
      </c>
      <c r="S3" s="9" t="s">
        <v>22</v>
      </c>
      <c r="T3" s="10" t="s">
        <v>23</v>
      </c>
      <c r="U3" s="11" t="s">
        <v>21</v>
      </c>
      <c r="V3" s="12" t="s">
        <v>24</v>
      </c>
      <c r="W3" s="12" t="s">
        <v>23</v>
      </c>
      <c r="X3" s="13" t="s">
        <v>21</v>
      </c>
      <c r="Y3" s="12" t="s">
        <v>24</v>
      </c>
      <c r="Z3" s="12" t="s">
        <v>23</v>
      </c>
      <c r="AA3" s="13" t="s">
        <v>21</v>
      </c>
      <c r="AB3" s="12" t="s">
        <v>17</v>
      </c>
      <c r="AC3" s="13" t="s">
        <v>21</v>
      </c>
    </row>
    <row r="4" spans="1:29">
      <c r="A4" s="14">
        <v>1222</v>
      </c>
      <c r="B4" s="14">
        <v>2</v>
      </c>
      <c r="C4" s="14">
        <v>4</v>
      </c>
      <c r="D4" s="14">
        <v>2</v>
      </c>
      <c r="E4" s="14">
        <v>4</v>
      </c>
      <c r="F4" s="14">
        <v>5</v>
      </c>
      <c r="G4" s="14">
        <v>6</v>
      </c>
      <c r="H4" s="14">
        <v>4</v>
      </c>
      <c r="I4" s="14">
        <v>10</v>
      </c>
      <c r="J4" s="14">
        <v>5</v>
      </c>
      <c r="K4" s="14">
        <v>2</v>
      </c>
      <c r="L4" s="14">
        <v>13</v>
      </c>
      <c r="M4" s="14">
        <v>4</v>
      </c>
      <c r="N4" s="14">
        <f>SUM(B4:M4)</f>
        <v>61</v>
      </c>
      <c r="O4" s="38">
        <f>AVERAGE(B4:M4)</f>
        <v>5.083333333333333</v>
      </c>
      <c r="P4" s="23">
        <f t="shared" ref="P4:P19" si="1">((B4-O4)^2+(C4-O4)^2+(D4-O4)^2*(E4-O4)^2+(F4-O4)^2+(G4-O4)^2+(H4-O4)^2+(I4-O4)^2+(J4-O4)^2+(K4-O4)^2+(L4-O4)^2+(M4-O4)^2)/12</f>
        <v>10.116130561985596</v>
      </c>
      <c r="Q4" s="24">
        <f t="shared" ref="Q4:Q19" si="2">P4^0.5/O4</f>
        <v>0.62568914995326208</v>
      </c>
      <c r="R4" s="27" t="str">
        <f>IF(Q4&lt;=0.1,"X",IF(Q4&lt;=0.25,"Y","Z"))</f>
        <v>Z</v>
      </c>
      <c r="S4" s="31">
        <f>STDEVP(B4:M4)</f>
        <v>3.1743328257901515</v>
      </c>
      <c r="T4" s="16">
        <f>S4/O4</f>
        <v>0.6244589165488823</v>
      </c>
      <c r="U4" s="28" t="str">
        <f t="shared" ref="U4:U19" si="3">IF(T4&lt;=0.1,"X",IF(T4&lt;=0.25,"Y","Z"))</f>
        <v>Z</v>
      </c>
      <c r="V4" s="15">
        <f>STEYX(B4:M4,$B$9:$M$9)</f>
        <v>3.6252270021222404</v>
      </c>
      <c r="W4" s="16">
        <f>V4/O4</f>
        <v>0.71315941025355556</v>
      </c>
      <c r="X4" s="28" t="str">
        <f t="shared" ref="X4:X19" si="4">IF(W4&lt;=0.1,"X",IF(W4&lt;=0.25,"Y","Z"))</f>
        <v>Z</v>
      </c>
      <c r="Y4" s="15">
        <f>STEYX(B4:M4,$B$9:$M$9)/AVERAGE(B4:M4)</f>
        <v>0.71315941025355556</v>
      </c>
      <c r="Z4" s="16">
        <f>Y4/O4</f>
        <v>0.14029365447610931</v>
      </c>
      <c r="AA4" s="28" t="str">
        <f t="shared" ref="AA4:AC19" si="5">IF(Z4&lt;=0.1,"X",IF(Z4&lt;=0.25,"Y","Z"))</f>
        <v>Y</v>
      </c>
      <c r="AB4" s="17">
        <f>STDEVP(B4:M4)/AVERAGE(B4:M4)</f>
        <v>0.6244589165488823</v>
      </c>
      <c r="AC4" s="29" t="str">
        <f t="shared" si="5"/>
        <v>Z</v>
      </c>
    </row>
    <row r="5" spans="1:29">
      <c r="A5" s="14">
        <v>1111</v>
      </c>
      <c r="B5" s="14">
        <v>4</v>
      </c>
      <c r="C5" s="14">
        <v>1</v>
      </c>
      <c r="D5" s="14">
        <v>10</v>
      </c>
      <c r="E5" s="14">
        <v>4</v>
      </c>
      <c r="F5" s="14">
        <v>8</v>
      </c>
      <c r="G5" s="14">
        <v>1</v>
      </c>
      <c r="H5" s="14">
        <v>6</v>
      </c>
      <c r="I5" s="14">
        <v>2</v>
      </c>
      <c r="J5" s="14">
        <v>3</v>
      </c>
      <c r="K5" s="14">
        <v>5</v>
      </c>
      <c r="L5" s="14">
        <v>3</v>
      </c>
      <c r="M5" s="14">
        <v>2</v>
      </c>
      <c r="N5" s="14">
        <f t="shared" ref="N5:N19" si="6">SUM(B5:M5)</f>
        <v>49</v>
      </c>
      <c r="O5" s="38">
        <f t="shared" ref="O5:O19" si="7">AVERAGE(B5:M5)</f>
        <v>4.083333333333333</v>
      </c>
      <c r="P5" s="23">
        <f t="shared" si="1"/>
        <v>4.178823463220164</v>
      </c>
      <c r="Q5" s="24">
        <f t="shared" si="2"/>
        <v>0.5006245906044875</v>
      </c>
      <c r="R5" s="27" t="str">
        <f t="shared" ref="R5:R19" si="8">IF(Q5&lt;=0.1,"X",IF(Q5&lt;=0.25,"Y","Z"))</f>
        <v>Z</v>
      </c>
      <c r="S5" s="32">
        <f t="shared" ref="S5:S19" si="9">STDEVP(B5:M5)</f>
        <v>2.6601482832520613</v>
      </c>
      <c r="T5" s="19">
        <f t="shared" ref="T5:T19" si="10">S5/O5</f>
        <v>0.65146488569438243</v>
      </c>
      <c r="U5" s="27" t="str">
        <f t="shared" si="3"/>
        <v>Z</v>
      </c>
      <c r="V5" s="18">
        <f t="shared" ref="V5:V19" si="11">STEYX(B5:M5,$B$9:$M$9)</f>
        <v>2.803316406268439</v>
      </c>
      <c r="W5" s="19">
        <f t="shared" ref="W5:W19" si="12">V5/O5</f>
        <v>0.6865264668412504</v>
      </c>
      <c r="X5" s="27" t="str">
        <f t="shared" si="4"/>
        <v>Z</v>
      </c>
      <c r="Y5" s="18">
        <f t="shared" ref="Y5:Y19" si="13">STEYX(B5:M5,$B$9:$M$9)/AVERAGE(B5:M5)</f>
        <v>0.6865264668412504</v>
      </c>
      <c r="Z5" s="19">
        <f t="shared" ref="Z5:Z19" si="14">Y5/O5</f>
        <v>0.16812893065500012</v>
      </c>
      <c r="AA5" s="27" t="str">
        <f t="shared" si="5"/>
        <v>Y</v>
      </c>
      <c r="AB5" s="20">
        <f t="shared" ref="AB5:AB19" si="15">STDEVP(B5:M5)/AVERAGE(B5:M5)</f>
        <v>0.65146488569438243</v>
      </c>
      <c r="AC5" s="30" t="str">
        <f t="shared" si="5"/>
        <v>Z</v>
      </c>
    </row>
    <row r="6" spans="1:29">
      <c r="A6" s="14">
        <v>6896</v>
      </c>
      <c r="B6" s="14">
        <v>3</v>
      </c>
      <c r="C6" s="14">
        <v>5</v>
      </c>
      <c r="D6" s="14">
        <v>8</v>
      </c>
      <c r="E6" s="14">
        <v>1</v>
      </c>
      <c r="F6" s="14">
        <v>2</v>
      </c>
      <c r="G6" s="14">
        <v>5</v>
      </c>
      <c r="H6" s="14">
        <v>1</v>
      </c>
      <c r="I6" s="14">
        <v>7</v>
      </c>
      <c r="J6" s="14">
        <v>3</v>
      </c>
      <c r="K6" s="14">
        <v>2</v>
      </c>
      <c r="L6" s="14">
        <v>2</v>
      </c>
      <c r="M6" s="14">
        <v>4</v>
      </c>
      <c r="N6" s="14">
        <f t="shared" si="6"/>
        <v>43</v>
      </c>
      <c r="O6" s="38">
        <f t="shared" si="7"/>
        <v>3.5833333333333335</v>
      </c>
      <c r="P6" s="23">
        <f t="shared" si="1"/>
        <v>13.409822691615231</v>
      </c>
      <c r="Q6" s="24">
        <f t="shared" si="2"/>
        <v>1.0219374349372992</v>
      </c>
      <c r="R6" s="27" t="str">
        <f t="shared" si="8"/>
        <v>Z</v>
      </c>
      <c r="S6" s="32">
        <f t="shared" si="9"/>
        <v>2.1778557242286634</v>
      </c>
      <c r="T6" s="19">
        <f t="shared" si="10"/>
        <v>0.60777369048241769</v>
      </c>
      <c r="U6" s="27" t="str">
        <f t="shared" si="3"/>
        <v>Z</v>
      </c>
      <c r="V6" s="18">
        <f t="shared" si="11"/>
        <v>2.3524489974894958</v>
      </c>
      <c r="W6" s="19">
        <f t="shared" si="12"/>
        <v>0.65649739464823131</v>
      </c>
      <c r="X6" s="27" t="str">
        <f t="shared" si="4"/>
        <v>Z</v>
      </c>
      <c r="Y6" s="18">
        <f t="shared" si="13"/>
        <v>0.65649739464823131</v>
      </c>
      <c r="Z6" s="19">
        <f t="shared" si="14"/>
        <v>0.18320857525066919</v>
      </c>
      <c r="AA6" s="27" t="str">
        <f t="shared" si="5"/>
        <v>Y</v>
      </c>
      <c r="AB6" s="20">
        <f t="shared" si="15"/>
        <v>0.60777369048241769</v>
      </c>
      <c r="AC6" s="30" t="str">
        <f t="shared" si="5"/>
        <v>Z</v>
      </c>
    </row>
    <row r="7" spans="1:29">
      <c r="A7" s="14">
        <v>666</v>
      </c>
      <c r="B7" s="14">
        <v>22</v>
      </c>
      <c r="C7" s="14">
        <v>8</v>
      </c>
      <c r="D7" s="14">
        <v>9</v>
      </c>
      <c r="E7" s="14">
        <v>3</v>
      </c>
      <c r="F7" s="14">
        <v>9</v>
      </c>
      <c r="G7" s="14">
        <v>5</v>
      </c>
      <c r="H7" s="14">
        <v>6</v>
      </c>
      <c r="I7" s="14">
        <v>16</v>
      </c>
      <c r="J7" s="14">
        <v>4</v>
      </c>
      <c r="K7" s="14">
        <v>3</v>
      </c>
      <c r="L7" s="14">
        <v>3</v>
      </c>
      <c r="M7" s="14">
        <v>9</v>
      </c>
      <c r="N7" s="14">
        <f t="shared" si="6"/>
        <v>97</v>
      </c>
      <c r="O7" s="38">
        <f t="shared" si="7"/>
        <v>8.0833333333333339</v>
      </c>
      <c r="P7" s="23">
        <f t="shared" si="1"/>
        <v>30.162426858281886</v>
      </c>
      <c r="Q7" s="24">
        <f t="shared" si="2"/>
        <v>0.67942676722494844</v>
      </c>
      <c r="R7" s="27" t="str">
        <f t="shared" si="8"/>
        <v>Z</v>
      </c>
      <c r="S7" s="32">
        <f t="shared" si="9"/>
        <v>5.5295921087263649</v>
      </c>
      <c r="T7" s="19">
        <f t="shared" si="10"/>
        <v>0.6840732505640863</v>
      </c>
      <c r="U7" s="27" t="str">
        <f t="shared" si="3"/>
        <v>Z</v>
      </c>
      <c r="V7" s="18">
        <f t="shared" si="11"/>
        <v>6.2941219070263958</v>
      </c>
      <c r="W7" s="19">
        <f t="shared" si="12"/>
        <v>0.77865425653934783</v>
      </c>
      <c r="X7" s="27" t="str">
        <f t="shared" si="4"/>
        <v>Z</v>
      </c>
      <c r="Y7" s="18">
        <f t="shared" si="13"/>
        <v>0.77865425653934783</v>
      </c>
      <c r="Z7" s="19">
        <f t="shared" si="14"/>
        <v>9.6328361633733747E-2</v>
      </c>
      <c r="AA7" s="27" t="str">
        <f t="shared" si="5"/>
        <v>X</v>
      </c>
      <c r="AB7" s="20">
        <f t="shared" si="15"/>
        <v>0.6840732505640863</v>
      </c>
      <c r="AC7" s="30" t="str">
        <f t="shared" si="5"/>
        <v>Z</v>
      </c>
    </row>
    <row r="8" spans="1:29">
      <c r="A8" s="14">
        <v>3245</v>
      </c>
      <c r="B8" s="14">
        <v>4</v>
      </c>
      <c r="C8" s="14">
        <v>4</v>
      </c>
      <c r="D8" s="14">
        <v>5</v>
      </c>
      <c r="E8" s="14">
        <v>7</v>
      </c>
      <c r="F8" s="14">
        <v>8</v>
      </c>
      <c r="H8" s="14">
        <v>7</v>
      </c>
      <c r="I8" s="14">
        <v>16</v>
      </c>
      <c r="J8" s="14">
        <v>5</v>
      </c>
      <c r="K8" s="14">
        <v>6</v>
      </c>
      <c r="L8" s="14">
        <v>13</v>
      </c>
      <c r="M8" s="14">
        <v>7</v>
      </c>
      <c r="N8" s="14">
        <f t="shared" si="6"/>
        <v>82</v>
      </c>
      <c r="O8" s="38">
        <f t="shared" si="7"/>
        <v>7.4545454545454541</v>
      </c>
      <c r="P8" s="23">
        <f t="shared" si="1"/>
        <v>16.109242310406849</v>
      </c>
      <c r="Q8" s="24">
        <f t="shared" si="2"/>
        <v>0.53841405678493315</v>
      </c>
      <c r="R8" s="27" t="str">
        <f t="shared" si="8"/>
        <v>Z</v>
      </c>
      <c r="S8" s="32">
        <f t="shared" si="9"/>
        <v>3.6021114102107181</v>
      </c>
      <c r="T8" s="19">
        <f t="shared" si="10"/>
        <v>0.48321006722338905</v>
      </c>
      <c r="U8" s="27" t="str">
        <f t="shared" si="3"/>
        <v>Z</v>
      </c>
      <c r="V8" s="18">
        <f t="shared" si="11"/>
        <v>3.9358403478163106</v>
      </c>
      <c r="W8" s="19">
        <f t="shared" si="12"/>
        <v>0.52797858324365143</v>
      </c>
      <c r="X8" s="27" t="str">
        <f t="shared" si="4"/>
        <v>Z</v>
      </c>
      <c r="Y8" s="18">
        <f t="shared" si="13"/>
        <v>0.52797858324365143</v>
      </c>
      <c r="Z8" s="19">
        <f t="shared" si="14"/>
        <v>7.0826395313172752E-2</v>
      </c>
      <c r="AA8" s="27" t="str">
        <f t="shared" si="5"/>
        <v>X</v>
      </c>
      <c r="AB8" s="20">
        <f t="shared" si="15"/>
        <v>0.48321006722338905</v>
      </c>
      <c r="AC8" s="30" t="str">
        <f t="shared" si="5"/>
        <v>Z</v>
      </c>
    </row>
    <row r="9" spans="1:29">
      <c r="A9" s="14">
        <v>6332</v>
      </c>
      <c r="B9" s="14">
        <v>6</v>
      </c>
      <c r="C9" s="14">
        <v>11</v>
      </c>
      <c r="D9" s="14">
        <v>3</v>
      </c>
      <c r="E9" s="14">
        <v>12</v>
      </c>
      <c r="F9" s="14">
        <v>19</v>
      </c>
      <c r="H9" s="14">
        <v>5</v>
      </c>
      <c r="I9" s="14">
        <v>3</v>
      </c>
      <c r="J9" s="14">
        <v>3</v>
      </c>
      <c r="K9" s="14">
        <v>2</v>
      </c>
      <c r="L9" s="14">
        <v>3</v>
      </c>
      <c r="M9" s="14">
        <v>1</v>
      </c>
      <c r="N9" s="14">
        <f t="shared" si="6"/>
        <v>68</v>
      </c>
      <c r="O9" s="38">
        <f t="shared" si="7"/>
        <v>6.1818181818181817</v>
      </c>
      <c r="P9" s="23">
        <f t="shared" si="1"/>
        <v>53.715405368485754</v>
      </c>
      <c r="Q9" s="24">
        <f t="shared" si="2"/>
        <v>1.1855863792347221</v>
      </c>
      <c r="R9" s="27" t="str">
        <f t="shared" si="8"/>
        <v>Z</v>
      </c>
      <c r="S9" s="32">
        <f t="shared" si="9"/>
        <v>5.2883780262723592</v>
      </c>
      <c r="T9" s="19">
        <f t="shared" si="10"/>
        <v>0.85547291601464637</v>
      </c>
      <c r="U9" s="27" t="str">
        <f t="shared" si="3"/>
        <v>Z</v>
      </c>
      <c r="V9" s="18">
        <f t="shared" si="11"/>
        <v>0</v>
      </c>
      <c r="W9" s="19">
        <f t="shared" si="12"/>
        <v>0</v>
      </c>
      <c r="X9" s="27" t="str">
        <f t="shared" si="4"/>
        <v>X</v>
      </c>
      <c r="Y9" s="18">
        <f t="shared" si="13"/>
        <v>0</v>
      </c>
      <c r="Z9" s="19">
        <f t="shared" si="14"/>
        <v>0</v>
      </c>
      <c r="AA9" s="27" t="str">
        <f t="shared" si="5"/>
        <v>X</v>
      </c>
      <c r="AB9" s="20">
        <f t="shared" si="15"/>
        <v>0.85547291601464637</v>
      </c>
      <c r="AC9" s="30" t="str">
        <f t="shared" si="5"/>
        <v>Z</v>
      </c>
    </row>
    <row r="10" spans="1:29">
      <c r="A10" s="14">
        <v>6536</v>
      </c>
      <c r="B10" s="14">
        <v>3</v>
      </c>
      <c r="C10" s="14">
        <v>1</v>
      </c>
      <c r="D10" s="14">
        <v>7</v>
      </c>
      <c r="E10" s="14">
        <v>5</v>
      </c>
      <c r="F10" s="14">
        <v>9</v>
      </c>
      <c r="G10" s="14">
        <v>7</v>
      </c>
      <c r="H10" s="14">
        <v>7</v>
      </c>
      <c r="I10" s="14">
        <v>4</v>
      </c>
      <c r="J10" s="14">
        <v>2</v>
      </c>
      <c r="K10" s="14">
        <v>3</v>
      </c>
      <c r="L10" s="14">
        <v>5</v>
      </c>
      <c r="M10" s="14">
        <v>3</v>
      </c>
      <c r="N10" s="14">
        <f t="shared" si="6"/>
        <v>56</v>
      </c>
      <c r="O10" s="38">
        <f t="shared" si="7"/>
        <v>4.666666666666667</v>
      </c>
      <c r="P10" s="23">
        <f t="shared" si="1"/>
        <v>4.9763374485596712</v>
      </c>
      <c r="Q10" s="24">
        <f t="shared" si="2"/>
        <v>0.47802227040723849</v>
      </c>
      <c r="R10" s="27" t="str">
        <f t="shared" si="8"/>
        <v>Z</v>
      </c>
      <c r="S10" s="32">
        <f t="shared" si="9"/>
        <v>2.3213980461973533</v>
      </c>
      <c r="T10" s="19">
        <f t="shared" si="10"/>
        <v>0.49744243847086139</v>
      </c>
      <c r="U10" s="27" t="str">
        <f t="shared" si="3"/>
        <v>Z</v>
      </c>
      <c r="V10" s="18">
        <f t="shared" si="11"/>
        <v>2.3300382001556108</v>
      </c>
      <c r="W10" s="19">
        <f t="shared" si="12"/>
        <v>0.49929390003334512</v>
      </c>
      <c r="X10" s="27" t="str">
        <f t="shared" si="4"/>
        <v>Z</v>
      </c>
      <c r="Y10" s="18">
        <f t="shared" si="13"/>
        <v>0.49929390003334512</v>
      </c>
      <c r="Z10" s="19">
        <f t="shared" si="14"/>
        <v>0.10699155000714537</v>
      </c>
      <c r="AA10" s="27" t="str">
        <f t="shared" si="5"/>
        <v>Y</v>
      </c>
      <c r="AB10" s="20">
        <f t="shared" si="15"/>
        <v>0.49744243847086139</v>
      </c>
      <c r="AC10" s="30" t="str">
        <f t="shared" si="5"/>
        <v>Z</v>
      </c>
    </row>
    <row r="11" spans="1:29">
      <c r="A11" s="14">
        <v>6436</v>
      </c>
      <c r="B11" s="14">
        <v>9</v>
      </c>
      <c r="C11" s="14">
        <v>9</v>
      </c>
      <c r="D11" s="14">
        <v>1</v>
      </c>
      <c r="E11" s="14">
        <v>13</v>
      </c>
      <c r="F11" s="14">
        <v>8</v>
      </c>
      <c r="G11" s="14">
        <v>4</v>
      </c>
      <c r="H11" s="14">
        <v>3</v>
      </c>
      <c r="I11" s="14">
        <v>4</v>
      </c>
      <c r="J11" s="14">
        <v>2</v>
      </c>
      <c r="K11" s="14">
        <v>4</v>
      </c>
      <c r="M11" s="14">
        <v>4</v>
      </c>
      <c r="N11" s="14">
        <f t="shared" si="6"/>
        <v>61</v>
      </c>
      <c r="O11" s="38">
        <f t="shared" si="7"/>
        <v>5.5454545454545459</v>
      </c>
      <c r="P11" s="23">
        <f t="shared" si="1"/>
        <v>103.11612936274844</v>
      </c>
      <c r="Q11" s="24">
        <f t="shared" si="2"/>
        <v>1.831159403288152</v>
      </c>
      <c r="R11" s="27" t="str">
        <f t="shared" si="8"/>
        <v>Z</v>
      </c>
      <c r="S11" s="32">
        <f t="shared" si="9"/>
        <v>3.4997048281673013</v>
      </c>
      <c r="T11" s="19">
        <f t="shared" si="10"/>
        <v>0.63109431327607068</v>
      </c>
      <c r="U11" s="27" t="str">
        <f t="shared" si="3"/>
        <v>Z</v>
      </c>
      <c r="V11" s="18">
        <f t="shared" si="11"/>
        <v>2.9026794622741692</v>
      </c>
      <c r="W11" s="19">
        <f t="shared" si="12"/>
        <v>0.52343400139370255</v>
      </c>
      <c r="X11" s="27" t="str">
        <f t="shared" si="4"/>
        <v>Z</v>
      </c>
      <c r="Y11" s="18">
        <f t="shared" si="13"/>
        <v>0.52343400139370255</v>
      </c>
      <c r="Z11" s="19">
        <f t="shared" si="14"/>
        <v>9.4389737956241435E-2</v>
      </c>
      <c r="AA11" s="27" t="str">
        <f t="shared" si="5"/>
        <v>X</v>
      </c>
      <c r="AB11" s="20">
        <f t="shared" si="15"/>
        <v>0.63109431327607068</v>
      </c>
      <c r="AC11" s="30" t="str">
        <f t="shared" si="5"/>
        <v>Z</v>
      </c>
    </row>
    <row r="12" spans="1:29">
      <c r="A12" s="14">
        <v>3563</v>
      </c>
      <c r="B12" s="14">
        <v>4</v>
      </c>
      <c r="C12" s="14">
        <v>1</v>
      </c>
      <c r="D12" s="14">
        <v>5</v>
      </c>
      <c r="E12" s="14">
        <v>5</v>
      </c>
      <c r="F12" s="14">
        <v>1</v>
      </c>
      <c r="G12" s="14">
        <v>5</v>
      </c>
      <c r="H12" s="14">
        <v>3</v>
      </c>
      <c r="I12" s="14">
        <v>4</v>
      </c>
      <c r="J12" s="14">
        <v>3</v>
      </c>
      <c r="K12" s="14">
        <v>3</v>
      </c>
      <c r="L12" s="14">
        <v>5</v>
      </c>
      <c r="M12" s="14">
        <v>6</v>
      </c>
      <c r="N12" s="14">
        <f t="shared" si="6"/>
        <v>45</v>
      </c>
      <c r="O12" s="38">
        <f t="shared" si="7"/>
        <v>3.75</v>
      </c>
      <c r="P12" s="23">
        <f t="shared" si="1"/>
        <v>2.2972005208333335</v>
      </c>
      <c r="Q12" s="24">
        <f t="shared" si="2"/>
        <v>0.40417382582433697</v>
      </c>
      <c r="R12" s="27" t="str">
        <f t="shared" si="8"/>
        <v>Z</v>
      </c>
      <c r="S12" s="32">
        <f t="shared" si="9"/>
        <v>1.5343293866268306</v>
      </c>
      <c r="T12" s="19">
        <f t="shared" si="10"/>
        <v>0.40915450310048818</v>
      </c>
      <c r="U12" s="27" t="str">
        <f t="shared" si="3"/>
        <v>Z</v>
      </c>
      <c r="V12" s="18">
        <f t="shared" si="11"/>
        <v>1.3587026986717838</v>
      </c>
      <c r="W12" s="19">
        <f t="shared" si="12"/>
        <v>0.36232071964580903</v>
      </c>
      <c r="X12" s="27" t="str">
        <f t="shared" si="4"/>
        <v>Z</v>
      </c>
      <c r="Y12" s="18">
        <f t="shared" si="13"/>
        <v>0.36232071964580903</v>
      </c>
      <c r="Z12" s="19">
        <f t="shared" si="14"/>
        <v>9.6618858572215735E-2</v>
      </c>
      <c r="AA12" s="27" t="str">
        <f t="shared" si="5"/>
        <v>X</v>
      </c>
      <c r="AB12" s="20">
        <f t="shared" si="15"/>
        <v>0.40915450310048818</v>
      </c>
      <c r="AC12" s="30" t="str">
        <f t="shared" si="5"/>
        <v>Z</v>
      </c>
    </row>
    <row r="13" spans="1:29">
      <c r="A13" s="14">
        <v>6533</v>
      </c>
      <c r="B13" s="14">
        <v>1</v>
      </c>
      <c r="C13" s="14">
        <v>9</v>
      </c>
      <c r="D13" s="14">
        <v>6</v>
      </c>
      <c r="E13" s="14">
        <v>2</v>
      </c>
      <c r="F13" s="14">
        <v>2</v>
      </c>
      <c r="G13" s="14">
        <v>6</v>
      </c>
      <c r="H13" s="14">
        <v>2</v>
      </c>
      <c r="I13" s="14">
        <v>2</v>
      </c>
      <c r="J13" s="14">
        <v>9</v>
      </c>
      <c r="K13" s="14">
        <v>5</v>
      </c>
      <c r="L13" s="14">
        <v>9</v>
      </c>
      <c r="M13" s="14">
        <v>2</v>
      </c>
      <c r="N13" s="14">
        <f t="shared" si="6"/>
        <v>55</v>
      </c>
      <c r="O13" s="38">
        <f t="shared" si="7"/>
        <v>4.583333333333333</v>
      </c>
      <c r="P13" s="23">
        <f t="shared" si="1"/>
        <v>9.4691398212448554</v>
      </c>
      <c r="Q13" s="24">
        <f t="shared" si="2"/>
        <v>0.67138838121672395</v>
      </c>
      <c r="R13" s="27" t="str">
        <f t="shared" si="8"/>
        <v>Z</v>
      </c>
      <c r="S13" s="32">
        <f t="shared" si="9"/>
        <v>3.0127045804208699</v>
      </c>
      <c r="T13" s="19">
        <f t="shared" si="10"/>
        <v>0.65731736300091714</v>
      </c>
      <c r="U13" s="27" t="str">
        <f t="shared" si="3"/>
        <v>Z</v>
      </c>
      <c r="V13" s="18">
        <f t="shared" si="11"/>
        <v>3.3753313664682865</v>
      </c>
      <c r="W13" s="19">
        <f t="shared" si="12"/>
        <v>0.7364359345021716</v>
      </c>
      <c r="X13" s="27" t="str">
        <f t="shared" si="4"/>
        <v>Z</v>
      </c>
      <c r="Y13" s="18">
        <f t="shared" si="13"/>
        <v>0.7364359345021716</v>
      </c>
      <c r="Z13" s="19">
        <f t="shared" si="14"/>
        <v>0.16067693116411016</v>
      </c>
      <c r="AA13" s="27" t="str">
        <f t="shared" si="5"/>
        <v>Y</v>
      </c>
      <c r="AB13" s="20">
        <f t="shared" si="15"/>
        <v>0.65731736300091714</v>
      </c>
      <c r="AC13" s="30" t="str">
        <f t="shared" si="5"/>
        <v>Z</v>
      </c>
    </row>
    <row r="14" spans="1:29">
      <c r="A14" s="14">
        <v>3566</v>
      </c>
      <c r="B14" s="14">
        <v>2</v>
      </c>
      <c r="C14" s="14">
        <v>4</v>
      </c>
      <c r="D14" s="14">
        <v>3</v>
      </c>
      <c r="E14" s="14">
        <v>4</v>
      </c>
      <c r="F14" s="14">
        <v>5</v>
      </c>
      <c r="G14" s="14">
        <v>1</v>
      </c>
      <c r="H14" s="14">
        <v>4</v>
      </c>
      <c r="I14" s="14">
        <v>5</v>
      </c>
      <c r="J14" s="14">
        <v>3</v>
      </c>
      <c r="K14" s="14">
        <v>9</v>
      </c>
      <c r="L14" s="14">
        <v>6</v>
      </c>
      <c r="M14" s="14">
        <v>7</v>
      </c>
      <c r="N14" s="14">
        <f t="shared" si="6"/>
        <v>53</v>
      </c>
      <c r="O14" s="38">
        <f t="shared" si="7"/>
        <v>4.416666666666667</v>
      </c>
      <c r="P14" s="23">
        <f t="shared" si="1"/>
        <v>4.2570449138374489</v>
      </c>
      <c r="Q14" s="24">
        <f t="shared" si="2"/>
        <v>0.46715337688370917</v>
      </c>
      <c r="R14" s="27" t="str">
        <f t="shared" si="8"/>
        <v>Z</v>
      </c>
      <c r="S14" s="32">
        <f t="shared" si="9"/>
        <v>2.0999338613923588</v>
      </c>
      <c r="T14" s="19">
        <f t="shared" si="10"/>
        <v>0.47545672333411892</v>
      </c>
      <c r="U14" s="27" t="str">
        <f t="shared" si="3"/>
        <v>Z</v>
      </c>
      <c r="V14" s="18">
        <f t="shared" si="11"/>
        <v>2.0522863914727187</v>
      </c>
      <c r="W14" s="19">
        <f t="shared" si="12"/>
        <v>0.46466861693721928</v>
      </c>
      <c r="X14" s="27" t="str">
        <f t="shared" si="4"/>
        <v>Z</v>
      </c>
      <c r="Y14" s="18">
        <f t="shared" si="13"/>
        <v>0.46466861693721928</v>
      </c>
      <c r="Z14" s="19">
        <f t="shared" si="14"/>
        <v>0.10520798874050247</v>
      </c>
      <c r="AA14" s="27" t="str">
        <f t="shared" si="5"/>
        <v>Y</v>
      </c>
      <c r="AB14" s="20">
        <f t="shared" si="15"/>
        <v>0.47545672333411892</v>
      </c>
      <c r="AC14" s="30" t="str">
        <f t="shared" si="5"/>
        <v>Z</v>
      </c>
    </row>
    <row r="15" spans="1:29">
      <c r="A15" s="14">
        <v>3465</v>
      </c>
      <c r="B15" s="14">
        <v>1</v>
      </c>
      <c r="C15" s="14">
        <v>1</v>
      </c>
      <c r="D15" s="14">
        <v>7</v>
      </c>
      <c r="E15" s="14">
        <v>4</v>
      </c>
      <c r="F15" s="14">
        <v>6</v>
      </c>
      <c r="G15" s="14">
        <v>10</v>
      </c>
      <c r="H15" s="14">
        <v>3</v>
      </c>
      <c r="I15" s="14">
        <v>4</v>
      </c>
      <c r="J15" s="14">
        <v>6</v>
      </c>
      <c r="K15" s="14">
        <v>7</v>
      </c>
      <c r="L15" s="14">
        <v>1</v>
      </c>
      <c r="M15" s="14">
        <v>8</v>
      </c>
      <c r="N15" s="14">
        <f t="shared" si="6"/>
        <v>58</v>
      </c>
      <c r="O15" s="38">
        <f t="shared" si="7"/>
        <v>4.833333333333333</v>
      </c>
      <c r="P15" s="23">
        <f t="shared" si="1"/>
        <v>7.9614840534979434</v>
      </c>
      <c r="Q15" s="24">
        <f t="shared" si="2"/>
        <v>0.58378141822422147</v>
      </c>
      <c r="R15" s="27" t="str">
        <f t="shared" si="8"/>
        <v>Z</v>
      </c>
      <c r="S15" s="32">
        <f t="shared" si="9"/>
        <v>2.8528737947706149</v>
      </c>
      <c r="T15" s="19">
        <f t="shared" si="10"/>
        <v>0.5902497506421962</v>
      </c>
      <c r="U15" s="27" t="str">
        <f t="shared" si="3"/>
        <v>Z</v>
      </c>
      <c r="V15" s="18">
        <f t="shared" si="11"/>
        <v>2.7125921234805643</v>
      </c>
      <c r="W15" s="19">
        <f t="shared" si="12"/>
        <v>0.56122595658218577</v>
      </c>
      <c r="X15" s="27" t="str">
        <f t="shared" si="4"/>
        <v>Z</v>
      </c>
      <c r="Y15" s="18">
        <f t="shared" si="13"/>
        <v>0.56122595658218577</v>
      </c>
      <c r="Z15" s="19">
        <f t="shared" si="14"/>
        <v>0.11611571515493499</v>
      </c>
      <c r="AA15" s="27" t="str">
        <f t="shared" si="5"/>
        <v>Y</v>
      </c>
      <c r="AB15" s="20">
        <f t="shared" si="15"/>
        <v>0.5902497506421962</v>
      </c>
      <c r="AC15" s="30" t="str">
        <f t="shared" si="5"/>
        <v>Z</v>
      </c>
    </row>
    <row r="16" spans="1:29">
      <c r="A16" s="14">
        <v>4444</v>
      </c>
      <c r="B16" s="14">
        <v>6</v>
      </c>
      <c r="C16" s="14">
        <v>1</v>
      </c>
      <c r="D16" s="14">
        <v>2</v>
      </c>
      <c r="E16" s="14">
        <v>1</v>
      </c>
      <c r="F16" s="14">
        <v>3</v>
      </c>
      <c r="G16" s="14">
        <v>5</v>
      </c>
      <c r="H16" s="14">
        <v>5</v>
      </c>
      <c r="I16" s="14">
        <v>1</v>
      </c>
      <c r="J16" s="14">
        <v>5</v>
      </c>
      <c r="K16" s="14">
        <v>4</v>
      </c>
      <c r="L16" s="14">
        <v>8</v>
      </c>
      <c r="M16" s="14">
        <v>6</v>
      </c>
      <c r="N16" s="14">
        <f t="shared" si="6"/>
        <v>47</v>
      </c>
      <c r="O16" s="38">
        <f t="shared" si="7"/>
        <v>3.9166666666666665</v>
      </c>
      <c r="P16" s="23">
        <f t="shared" si="1"/>
        <v>6.4989430619855968</v>
      </c>
      <c r="Q16" s="24">
        <f t="shared" si="2"/>
        <v>0.65088573594150678</v>
      </c>
      <c r="R16" s="27" t="str">
        <f t="shared" si="8"/>
        <v>Z</v>
      </c>
      <c r="S16" s="32">
        <f t="shared" si="9"/>
        <v>2.2157893000513886</v>
      </c>
      <c r="T16" s="19">
        <f t="shared" si="10"/>
        <v>0.56573343831099288</v>
      </c>
      <c r="U16" s="27" t="str">
        <f t="shared" si="3"/>
        <v>Z</v>
      </c>
      <c r="V16" s="18">
        <f t="shared" si="11"/>
        <v>2.2903060291980939</v>
      </c>
      <c r="W16" s="19">
        <f t="shared" si="12"/>
        <v>0.58475898617823674</v>
      </c>
      <c r="X16" s="27" t="str">
        <f t="shared" si="4"/>
        <v>Z</v>
      </c>
      <c r="Y16" s="18">
        <f t="shared" si="13"/>
        <v>0.58475898617823674</v>
      </c>
      <c r="Z16" s="19">
        <f t="shared" si="14"/>
        <v>0.14930016668380514</v>
      </c>
      <c r="AA16" s="27" t="str">
        <f t="shared" si="5"/>
        <v>Y</v>
      </c>
      <c r="AB16" s="20">
        <f t="shared" si="15"/>
        <v>0.56573343831099288</v>
      </c>
      <c r="AC16" s="30" t="str">
        <f t="shared" si="5"/>
        <v>Z</v>
      </c>
    </row>
    <row r="17" spans="1:29">
      <c r="A17" s="14">
        <v>3245</v>
      </c>
      <c r="B17" s="14">
        <v>3</v>
      </c>
      <c r="C17" s="14">
        <v>10</v>
      </c>
      <c r="D17" s="14">
        <v>7</v>
      </c>
      <c r="E17" s="14">
        <v>7</v>
      </c>
      <c r="F17" s="14">
        <v>1</v>
      </c>
      <c r="G17" s="14">
        <v>1</v>
      </c>
      <c r="H17" s="14">
        <v>6</v>
      </c>
      <c r="I17" s="14">
        <v>4</v>
      </c>
      <c r="J17" s="14">
        <v>8</v>
      </c>
      <c r="K17" s="14">
        <v>8</v>
      </c>
      <c r="L17" s="14">
        <v>6</v>
      </c>
      <c r="M17" s="14">
        <v>17</v>
      </c>
      <c r="N17" s="14">
        <f t="shared" si="6"/>
        <v>78</v>
      </c>
      <c r="O17" s="38">
        <f t="shared" si="7"/>
        <v>6.5</v>
      </c>
      <c r="P17" s="23">
        <f t="shared" si="1"/>
        <v>17.213541666666668</v>
      </c>
      <c r="Q17" s="24">
        <f t="shared" si="2"/>
        <v>0.63829546805260118</v>
      </c>
      <c r="R17" s="27" t="str">
        <f t="shared" si="8"/>
        <v>Z</v>
      </c>
      <c r="S17" s="32">
        <f t="shared" si="9"/>
        <v>4.1533119314590374</v>
      </c>
      <c r="T17" s="19">
        <f t="shared" si="10"/>
        <v>0.63897106637831347</v>
      </c>
      <c r="U17" s="27" t="str">
        <f t="shared" si="3"/>
        <v>Z</v>
      </c>
      <c r="V17" s="18">
        <f t="shared" si="11"/>
        <v>3.8984895002428916</v>
      </c>
      <c r="W17" s="19">
        <f t="shared" si="12"/>
        <v>0.59976761542198331</v>
      </c>
      <c r="X17" s="27" t="str">
        <f t="shared" si="4"/>
        <v>Z</v>
      </c>
      <c r="Y17" s="18">
        <f t="shared" si="13"/>
        <v>0.59976761542198331</v>
      </c>
      <c r="Z17" s="19">
        <f t="shared" si="14"/>
        <v>9.2271940834151273E-2</v>
      </c>
      <c r="AA17" s="27" t="str">
        <f t="shared" si="5"/>
        <v>X</v>
      </c>
      <c r="AB17" s="20">
        <f t="shared" si="15"/>
        <v>0.63897106637831347</v>
      </c>
      <c r="AC17" s="30" t="str">
        <f t="shared" si="5"/>
        <v>Z</v>
      </c>
    </row>
    <row r="18" spans="1:29">
      <c r="A18" s="14">
        <v>3245</v>
      </c>
      <c r="B18" s="14">
        <v>9</v>
      </c>
      <c r="C18" s="14">
        <v>2</v>
      </c>
      <c r="D18" s="14">
        <v>6</v>
      </c>
      <c r="E18" s="14">
        <v>5</v>
      </c>
      <c r="F18" s="14">
        <v>4</v>
      </c>
      <c r="G18" s="14">
        <v>10</v>
      </c>
      <c r="H18" s="14">
        <v>6</v>
      </c>
      <c r="I18" s="14">
        <v>10</v>
      </c>
      <c r="J18" s="14">
        <v>1</v>
      </c>
      <c r="K18" s="14">
        <v>3</v>
      </c>
      <c r="L18" s="14">
        <v>7</v>
      </c>
      <c r="M18" s="14">
        <v>4</v>
      </c>
      <c r="N18" s="14">
        <f t="shared" si="6"/>
        <v>67</v>
      </c>
      <c r="O18" s="38">
        <f t="shared" si="7"/>
        <v>5.583333333333333</v>
      </c>
      <c r="P18" s="23">
        <f t="shared" si="1"/>
        <v>8.205154481738683</v>
      </c>
      <c r="Q18" s="24">
        <f t="shared" si="2"/>
        <v>0.51303834319079333</v>
      </c>
      <c r="R18" s="27" t="str">
        <f t="shared" si="8"/>
        <v>Z</v>
      </c>
      <c r="S18" s="32">
        <f t="shared" si="9"/>
        <v>2.8710721961587025</v>
      </c>
      <c r="T18" s="19">
        <f t="shared" si="10"/>
        <v>0.51422188587917061</v>
      </c>
      <c r="U18" s="27" t="str">
        <f t="shared" si="3"/>
        <v>Z</v>
      </c>
      <c r="V18" s="18">
        <f t="shared" si="11"/>
        <v>2.8871607851879646</v>
      </c>
      <c r="W18" s="19">
        <f t="shared" si="12"/>
        <v>0.51710342421276978</v>
      </c>
      <c r="X18" s="27" t="str">
        <f t="shared" si="4"/>
        <v>Z</v>
      </c>
      <c r="Y18" s="18">
        <f t="shared" si="13"/>
        <v>0.51710342421276978</v>
      </c>
      <c r="Z18" s="19">
        <f t="shared" si="14"/>
        <v>9.2615538664973698E-2</v>
      </c>
      <c r="AA18" s="27" t="str">
        <f t="shared" si="5"/>
        <v>X</v>
      </c>
      <c r="AB18" s="20">
        <f t="shared" si="15"/>
        <v>0.51422188587917061</v>
      </c>
      <c r="AC18" s="30" t="str">
        <f t="shared" si="5"/>
        <v>Z</v>
      </c>
    </row>
    <row r="19" spans="1:29" ht="13.5" thickBot="1">
      <c r="A19" s="14">
        <v>6453</v>
      </c>
      <c r="B19" s="14">
        <v>4</v>
      </c>
      <c r="C19" s="14">
        <v>2</v>
      </c>
      <c r="D19" s="14">
        <v>4</v>
      </c>
      <c r="E19" s="14">
        <v>1</v>
      </c>
      <c r="F19" s="14">
        <v>9</v>
      </c>
      <c r="G19" s="14">
        <v>1</v>
      </c>
      <c r="I19" s="14">
        <v>2</v>
      </c>
      <c r="J19" s="14">
        <v>4</v>
      </c>
      <c r="K19" s="14">
        <v>3</v>
      </c>
      <c r="L19" s="14">
        <v>7</v>
      </c>
      <c r="M19" s="14">
        <v>3</v>
      </c>
      <c r="N19" s="14">
        <f t="shared" si="6"/>
        <v>40</v>
      </c>
      <c r="O19" s="39">
        <f t="shared" si="7"/>
        <v>3.6363636363636362</v>
      </c>
      <c r="P19" s="23">
        <f t="shared" si="1"/>
        <v>5.6337511098968642</v>
      </c>
      <c r="Q19" s="24">
        <f t="shared" si="2"/>
        <v>0.65272691662436477</v>
      </c>
      <c r="R19" s="27" t="str">
        <f t="shared" si="8"/>
        <v>Z</v>
      </c>
      <c r="S19" s="32">
        <f t="shared" si="9"/>
        <v>2.3460887091934435</v>
      </c>
      <c r="T19" s="19">
        <f t="shared" si="10"/>
        <v>0.64517439502819696</v>
      </c>
      <c r="U19" s="27" t="str">
        <f t="shared" si="3"/>
        <v>Z</v>
      </c>
      <c r="V19" s="18">
        <f t="shared" si="11"/>
        <v>2.4180289018144099</v>
      </c>
      <c r="W19" s="19">
        <f t="shared" si="12"/>
        <v>0.66495794799896268</v>
      </c>
      <c r="X19" s="27" t="str">
        <f t="shared" si="4"/>
        <v>Z</v>
      </c>
      <c r="Y19" s="18">
        <f t="shared" si="13"/>
        <v>0.66495794799896268</v>
      </c>
      <c r="Z19" s="19">
        <f t="shared" si="14"/>
        <v>0.18286343569971475</v>
      </c>
      <c r="AA19" s="27" t="str">
        <f t="shared" si="5"/>
        <v>Y</v>
      </c>
      <c r="AB19" s="20">
        <f t="shared" si="15"/>
        <v>0.64517439502819696</v>
      </c>
      <c r="AC19" s="30" t="str">
        <f t="shared" si="5"/>
        <v>Z</v>
      </c>
    </row>
  </sheetData>
  <mergeCells count="6">
    <mergeCell ref="B1:M1"/>
    <mergeCell ref="S2:U2"/>
    <mergeCell ref="V2:X2"/>
    <mergeCell ref="Y2:AA2"/>
    <mergeCell ref="O1:AC1"/>
    <mergeCell ref="P2:R2"/>
  </mergeCells>
  <pageMargins left="0.7" right="0.7" top="0.75" bottom="0.75" header="0.3" footer="0.3"/>
  <pageSetup paperSize="9" orientation="portrait" horizontalDpi="180" verticalDpi="180" r:id="rId1"/>
  <ignoredErrors>
    <ignoredError sqref="N17:N1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2012-01-25T14:29:39Z</dcterms:modified>
</cp:coreProperties>
</file>