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1">Лист1!$A$2:$F$22</definedName>
    <definedName name="_10">Лист5!$H$2:$M$21</definedName>
    <definedName name="_2">Лист1!$H$2:$M$22</definedName>
    <definedName name="_3">Лист2!$A$2:$F$22</definedName>
    <definedName name="_4">Лист2!$H$2:$M$22</definedName>
    <definedName name="_5">Лист3!$A$2:$F$22</definedName>
    <definedName name="_6">Лист3!$H$2:$M$22</definedName>
    <definedName name="_7">Лист4!$A$2:$F$21</definedName>
    <definedName name="_8">Лист4!$H$2:$M$21</definedName>
    <definedName name="_9">Лист5!$A$2:$F$21</definedName>
  </definedNames>
  <calcPr calcId="145621"/>
</workbook>
</file>

<file path=xl/calcChain.xml><?xml version="1.0" encoding="utf-8"?>
<calcChain xmlns="http://schemas.openxmlformats.org/spreadsheetml/2006/main">
  <c r="N5" i="5" l="1"/>
  <c r="G6" i="5"/>
  <c r="G8" i="5"/>
  <c r="G14" i="5"/>
  <c r="G16" i="5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E3" i="5"/>
  <c r="G3" i="5" s="1"/>
  <c r="L3" i="5"/>
  <c r="N2" i="5" s="1"/>
  <c r="E4" i="5"/>
  <c r="F4" i="5" s="1"/>
  <c r="L4" i="5"/>
  <c r="N4" i="5" s="1"/>
  <c r="E5" i="5"/>
  <c r="F5" i="5" s="1"/>
  <c r="L5" i="5"/>
  <c r="M5" i="5"/>
  <c r="E6" i="5"/>
  <c r="F6" i="5" s="1"/>
  <c r="L6" i="5"/>
  <c r="N6" i="5" s="1"/>
  <c r="E7" i="5"/>
  <c r="F7" i="5" s="1"/>
  <c r="L7" i="5"/>
  <c r="N7" i="5" s="1"/>
  <c r="E8" i="5"/>
  <c r="F8" i="5" s="1"/>
  <c r="L8" i="5"/>
  <c r="N8" i="5" s="1"/>
  <c r="E9" i="5"/>
  <c r="F9" i="5" s="1"/>
  <c r="L9" i="5"/>
  <c r="N9" i="5" s="1"/>
  <c r="E10" i="5"/>
  <c r="F10" i="5" s="1"/>
  <c r="L10" i="5"/>
  <c r="N10" i="5" s="1"/>
  <c r="E11" i="5"/>
  <c r="F11" i="5" s="1"/>
  <c r="L11" i="5"/>
  <c r="N11" i="5" s="1"/>
  <c r="E12" i="5"/>
  <c r="F12" i="5" s="1"/>
  <c r="L12" i="5"/>
  <c r="N12" i="5" s="1"/>
  <c r="E13" i="5"/>
  <c r="F13" i="5" s="1"/>
  <c r="L13" i="5"/>
  <c r="N13" i="5" s="1"/>
  <c r="M13" i="5"/>
  <c r="E14" i="5"/>
  <c r="F14" i="5" s="1"/>
  <c r="L14" i="5"/>
  <c r="N14" i="5" s="1"/>
  <c r="E15" i="5"/>
  <c r="F15" i="5" s="1"/>
  <c r="L15" i="5"/>
  <c r="N15" i="5" s="1"/>
  <c r="E16" i="5"/>
  <c r="F16" i="5" s="1"/>
  <c r="L16" i="5"/>
  <c r="N16" i="5" s="1"/>
  <c r="E17" i="5"/>
  <c r="F17" i="5" s="1"/>
  <c r="L17" i="5"/>
  <c r="N17" i="5" s="1"/>
  <c r="E18" i="5"/>
  <c r="G18" i="5" s="1"/>
  <c r="L18" i="5"/>
  <c r="N18" i="5" s="1"/>
  <c r="E19" i="5"/>
  <c r="F19" i="5" s="1"/>
  <c r="L19" i="5"/>
  <c r="N19" i="5" s="1"/>
  <c r="E20" i="5"/>
  <c r="F20" i="5" s="1"/>
  <c r="L20" i="5"/>
  <c r="N20" i="5" s="1"/>
  <c r="E21" i="5"/>
  <c r="G21" i="5" s="1"/>
  <c r="L21" i="5"/>
  <c r="N21" i="5" s="1"/>
  <c r="M21" i="5"/>
  <c r="E22" i="5"/>
  <c r="F22" i="5" s="1"/>
  <c r="L22" i="5"/>
  <c r="N22" i="5" s="1"/>
  <c r="M9" i="6"/>
  <c r="M8" i="6"/>
  <c r="M7" i="6"/>
  <c r="M6" i="6"/>
  <c r="M5" i="6"/>
  <c r="M4" i="6"/>
  <c r="M3" i="6"/>
  <c r="M2" i="6"/>
  <c r="L2" i="6" s="1"/>
  <c r="L3" i="6" s="1"/>
  <c r="L4" i="6" s="1"/>
  <c r="L5" i="6" s="1"/>
  <c r="L6" i="6" s="1"/>
  <c r="N2" i="4"/>
  <c r="N2" i="3"/>
  <c r="G2" i="4"/>
  <c r="G2" i="3"/>
  <c r="G2" i="2"/>
  <c r="N2" i="2"/>
  <c r="N2" i="1"/>
  <c r="G2" i="1"/>
  <c r="M17" i="5" l="1"/>
  <c r="M9" i="5"/>
  <c r="M3" i="5"/>
  <c r="G19" i="5"/>
  <c r="G17" i="5"/>
  <c r="G15" i="5"/>
  <c r="G13" i="5"/>
  <c r="G11" i="5"/>
  <c r="G9" i="5"/>
  <c r="G7" i="5"/>
  <c r="G5" i="5"/>
  <c r="G22" i="5"/>
  <c r="G20" i="5"/>
  <c r="G12" i="5"/>
  <c r="G10" i="5"/>
  <c r="G4" i="5"/>
  <c r="N3" i="5"/>
  <c r="M19" i="5"/>
  <c r="M15" i="5"/>
  <c r="M11" i="5"/>
  <c r="M7" i="5"/>
  <c r="L7" i="6"/>
  <c r="L8" i="6" s="1"/>
  <c r="L9" i="6" s="1"/>
  <c r="G2" i="5"/>
  <c r="M10" i="6" s="1"/>
  <c r="L10" i="6" s="1"/>
  <c r="M22" i="5"/>
  <c r="M20" i="5"/>
  <c r="M18" i="5"/>
  <c r="M16" i="5"/>
  <c r="M14" i="5"/>
  <c r="M12" i="5"/>
  <c r="M10" i="5"/>
  <c r="M8" i="5"/>
  <c r="M6" i="5"/>
  <c r="M4" i="5"/>
  <c r="M11" i="6"/>
  <c r="F21" i="5"/>
  <c r="F18" i="5"/>
  <c r="F3" i="5"/>
  <c r="L21" i="4"/>
  <c r="M21" i="4" s="1"/>
  <c r="E21" i="4"/>
  <c r="F21" i="4" s="1"/>
  <c r="L20" i="4"/>
  <c r="M20" i="4" s="1"/>
  <c r="E20" i="4"/>
  <c r="F20" i="4" s="1"/>
  <c r="L19" i="4"/>
  <c r="M19" i="4" s="1"/>
  <c r="E19" i="4"/>
  <c r="F19" i="4" s="1"/>
  <c r="L18" i="4"/>
  <c r="M18" i="4" s="1"/>
  <c r="E18" i="4"/>
  <c r="F18" i="4" s="1"/>
  <c r="L17" i="4"/>
  <c r="M17" i="4" s="1"/>
  <c r="E17" i="4"/>
  <c r="F17" i="4" s="1"/>
  <c r="L16" i="4"/>
  <c r="M16" i="4" s="1"/>
  <c r="E16" i="4"/>
  <c r="F16" i="4" s="1"/>
  <c r="L15" i="4"/>
  <c r="M15" i="4" s="1"/>
  <c r="E15" i="4"/>
  <c r="F15" i="4" s="1"/>
  <c r="L14" i="4"/>
  <c r="M14" i="4" s="1"/>
  <c r="E14" i="4"/>
  <c r="F14" i="4" s="1"/>
  <c r="L13" i="4"/>
  <c r="M13" i="4" s="1"/>
  <c r="E13" i="4"/>
  <c r="F13" i="4" s="1"/>
  <c r="L12" i="4"/>
  <c r="M12" i="4" s="1"/>
  <c r="E12" i="4"/>
  <c r="F12" i="4" s="1"/>
  <c r="L11" i="4"/>
  <c r="M11" i="4" s="1"/>
  <c r="E11" i="4"/>
  <c r="F11" i="4" s="1"/>
  <c r="L10" i="4"/>
  <c r="M10" i="4" s="1"/>
  <c r="E10" i="4"/>
  <c r="F10" i="4" s="1"/>
  <c r="L9" i="4"/>
  <c r="M9" i="4" s="1"/>
  <c r="E9" i="4"/>
  <c r="F9" i="4" s="1"/>
  <c r="L8" i="4"/>
  <c r="M8" i="4" s="1"/>
  <c r="E8" i="4"/>
  <c r="F8" i="4" s="1"/>
  <c r="L7" i="4"/>
  <c r="M7" i="4" s="1"/>
  <c r="E7" i="4"/>
  <c r="F7" i="4" s="1"/>
  <c r="L6" i="4"/>
  <c r="M6" i="4" s="1"/>
  <c r="E6" i="4"/>
  <c r="F6" i="4" s="1"/>
  <c r="L5" i="4"/>
  <c r="M5" i="4" s="1"/>
  <c r="E5" i="4"/>
  <c r="F5" i="4" s="1"/>
  <c r="L4" i="4"/>
  <c r="M4" i="4" s="1"/>
  <c r="E4" i="4"/>
  <c r="F4" i="4" s="1"/>
  <c r="L3" i="4"/>
  <c r="M3" i="4" s="1"/>
  <c r="E3" i="4"/>
  <c r="F3" i="4" s="1"/>
  <c r="L22" i="3"/>
  <c r="M22" i="3" s="1"/>
  <c r="E22" i="3"/>
  <c r="F22" i="3" s="1"/>
  <c r="L21" i="3"/>
  <c r="M21" i="3" s="1"/>
  <c r="E21" i="3"/>
  <c r="F21" i="3" s="1"/>
  <c r="L20" i="3"/>
  <c r="M20" i="3" s="1"/>
  <c r="E20" i="3"/>
  <c r="F20" i="3" s="1"/>
  <c r="L19" i="3"/>
  <c r="M19" i="3" s="1"/>
  <c r="E19" i="3"/>
  <c r="F19" i="3" s="1"/>
  <c r="L18" i="3"/>
  <c r="M18" i="3" s="1"/>
  <c r="E18" i="3"/>
  <c r="F18" i="3" s="1"/>
  <c r="L17" i="3"/>
  <c r="M17" i="3" s="1"/>
  <c r="E17" i="3"/>
  <c r="F17" i="3" s="1"/>
  <c r="L16" i="3"/>
  <c r="M16" i="3" s="1"/>
  <c r="E16" i="3"/>
  <c r="F16" i="3" s="1"/>
  <c r="L15" i="3"/>
  <c r="M15" i="3" s="1"/>
  <c r="E15" i="3"/>
  <c r="F15" i="3" s="1"/>
  <c r="L14" i="3"/>
  <c r="M14" i="3" s="1"/>
  <c r="E14" i="3"/>
  <c r="F14" i="3" s="1"/>
  <c r="L13" i="3"/>
  <c r="M13" i="3" s="1"/>
  <c r="E13" i="3"/>
  <c r="F13" i="3" s="1"/>
  <c r="L12" i="3"/>
  <c r="M12" i="3" s="1"/>
  <c r="E12" i="3"/>
  <c r="F12" i="3" s="1"/>
  <c r="L11" i="3"/>
  <c r="M11" i="3" s="1"/>
  <c r="E11" i="3"/>
  <c r="F11" i="3" s="1"/>
  <c r="L10" i="3"/>
  <c r="M10" i="3" s="1"/>
  <c r="E10" i="3"/>
  <c r="F10" i="3" s="1"/>
  <c r="L9" i="3"/>
  <c r="M9" i="3" s="1"/>
  <c r="E9" i="3"/>
  <c r="F9" i="3" s="1"/>
  <c r="L8" i="3"/>
  <c r="M8" i="3" s="1"/>
  <c r="E8" i="3"/>
  <c r="F8" i="3" s="1"/>
  <c r="L7" i="3"/>
  <c r="M7" i="3" s="1"/>
  <c r="E7" i="3"/>
  <c r="F7" i="3" s="1"/>
  <c r="L6" i="3"/>
  <c r="M6" i="3" s="1"/>
  <c r="E6" i="3"/>
  <c r="F6" i="3" s="1"/>
  <c r="L5" i="3"/>
  <c r="M5" i="3" s="1"/>
  <c r="E5" i="3"/>
  <c r="F5" i="3" s="1"/>
  <c r="L4" i="3"/>
  <c r="M4" i="3" s="1"/>
  <c r="E4" i="3"/>
  <c r="F4" i="3" s="1"/>
  <c r="L3" i="3"/>
  <c r="M3" i="3" s="1"/>
  <c r="E3" i="3"/>
  <c r="F3" i="3" s="1"/>
  <c r="L22" i="2"/>
  <c r="M22" i="2" s="1"/>
  <c r="E22" i="2"/>
  <c r="F22" i="2" s="1"/>
  <c r="L21" i="2"/>
  <c r="M21" i="2" s="1"/>
  <c r="E21" i="2"/>
  <c r="F21" i="2" s="1"/>
  <c r="L20" i="2"/>
  <c r="M20" i="2" s="1"/>
  <c r="E20" i="2"/>
  <c r="F20" i="2" s="1"/>
  <c r="L19" i="2"/>
  <c r="M19" i="2" s="1"/>
  <c r="E19" i="2"/>
  <c r="F19" i="2" s="1"/>
  <c r="L18" i="2"/>
  <c r="M18" i="2" s="1"/>
  <c r="E18" i="2"/>
  <c r="F18" i="2" s="1"/>
  <c r="L17" i="2"/>
  <c r="M17" i="2" s="1"/>
  <c r="E17" i="2"/>
  <c r="F17" i="2" s="1"/>
  <c r="L16" i="2"/>
  <c r="M16" i="2" s="1"/>
  <c r="E16" i="2"/>
  <c r="F16" i="2" s="1"/>
  <c r="L15" i="2"/>
  <c r="M15" i="2" s="1"/>
  <c r="E15" i="2"/>
  <c r="F15" i="2" s="1"/>
  <c r="L14" i="2"/>
  <c r="M14" i="2" s="1"/>
  <c r="E14" i="2"/>
  <c r="F14" i="2" s="1"/>
  <c r="L13" i="2"/>
  <c r="M13" i="2" s="1"/>
  <c r="E13" i="2"/>
  <c r="F13" i="2" s="1"/>
  <c r="L12" i="2"/>
  <c r="M12" i="2" s="1"/>
  <c r="E12" i="2"/>
  <c r="F12" i="2" s="1"/>
  <c r="L11" i="2"/>
  <c r="M11" i="2" s="1"/>
  <c r="E11" i="2"/>
  <c r="F11" i="2" s="1"/>
  <c r="L10" i="2"/>
  <c r="M10" i="2" s="1"/>
  <c r="E10" i="2"/>
  <c r="F10" i="2" s="1"/>
  <c r="L9" i="2"/>
  <c r="M9" i="2" s="1"/>
  <c r="E9" i="2"/>
  <c r="F9" i="2" s="1"/>
  <c r="L8" i="2"/>
  <c r="M8" i="2" s="1"/>
  <c r="E8" i="2"/>
  <c r="F8" i="2" s="1"/>
  <c r="L7" i="2"/>
  <c r="M7" i="2" s="1"/>
  <c r="E7" i="2"/>
  <c r="F7" i="2" s="1"/>
  <c r="L6" i="2"/>
  <c r="M6" i="2" s="1"/>
  <c r="E6" i="2"/>
  <c r="F6" i="2" s="1"/>
  <c r="L5" i="2"/>
  <c r="M5" i="2" s="1"/>
  <c r="E5" i="2"/>
  <c r="F5" i="2" s="1"/>
  <c r="L4" i="2"/>
  <c r="M4" i="2" s="1"/>
  <c r="E4" i="2"/>
  <c r="F4" i="2" s="1"/>
  <c r="L3" i="2"/>
  <c r="M3" i="2" s="1"/>
  <c r="E3" i="2"/>
  <c r="F3" i="2" s="1"/>
  <c r="M22" i="1"/>
  <c r="L22" i="1"/>
  <c r="F22" i="1"/>
  <c r="E22" i="1"/>
  <c r="M21" i="1"/>
  <c r="L21" i="1"/>
  <c r="F21" i="1"/>
  <c r="E21" i="1"/>
  <c r="M20" i="1"/>
  <c r="L20" i="1"/>
  <c r="F20" i="1"/>
  <c r="E20" i="1"/>
  <c r="M19" i="1"/>
  <c r="L19" i="1"/>
  <c r="F19" i="1"/>
  <c r="E19" i="1"/>
  <c r="M18" i="1"/>
  <c r="L18" i="1"/>
  <c r="F18" i="1"/>
  <c r="E18" i="1"/>
  <c r="M17" i="1"/>
  <c r="L17" i="1"/>
  <c r="F17" i="1"/>
  <c r="E17" i="1"/>
  <c r="M16" i="1"/>
  <c r="L16" i="1"/>
  <c r="F16" i="1"/>
  <c r="E16" i="1"/>
  <c r="M15" i="1"/>
  <c r="L15" i="1"/>
  <c r="F15" i="1"/>
  <c r="E15" i="1"/>
  <c r="M14" i="1"/>
  <c r="L14" i="1"/>
  <c r="F14" i="1"/>
  <c r="E14" i="1"/>
  <c r="M13" i="1"/>
  <c r="L13" i="1"/>
  <c r="F13" i="1"/>
  <c r="E13" i="1"/>
  <c r="M12" i="1"/>
  <c r="L12" i="1"/>
  <c r="F12" i="1"/>
  <c r="E12" i="1"/>
  <c r="M11" i="1"/>
  <c r="L11" i="1"/>
  <c r="F11" i="1"/>
  <c r="E11" i="1"/>
  <c r="M10" i="1"/>
  <c r="L10" i="1"/>
  <c r="F10" i="1"/>
  <c r="E10" i="1"/>
  <c r="M9" i="1"/>
  <c r="L9" i="1"/>
  <c r="F9" i="1"/>
  <c r="E9" i="1"/>
  <c r="M8" i="1"/>
  <c r="L8" i="1"/>
  <c r="F8" i="1"/>
  <c r="E8" i="1"/>
  <c r="M7" i="1"/>
  <c r="L7" i="1"/>
  <c r="F7" i="1"/>
  <c r="E7" i="1"/>
  <c r="M6" i="1"/>
  <c r="L6" i="1"/>
  <c r="F6" i="1"/>
  <c r="E6" i="1"/>
  <c r="M5" i="1"/>
  <c r="L5" i="1"/>
  <c r="F5" i="1"/>
  <c r="E5" i="1"/>
  <c r="M4" i="1"/>
  <c r="L4" i="1"/>
  <c r="F4" i="1"/>
  <c r="E4" i="1"/>
  <c r="M3" i="1"/>
  <c r="L3" i="1"/>
  <c r="F3" i="1"/>
  <c r="E3" i="1"/>
  <c r="L11" i="6" l="1"/>
  <c r="H4" i="6" l="1"/>
  <c r="H6" i="6"/>
  <c r="H8" i="6"/>
  <c r="H10" i="6"/>
  <c r="H12" i="6"/>
  <c r="H14" i="6"/>
  <c r="H16" i="6"/>
  <c r="H18" i="6"/>
  <c r="H20" i="6"/>
  <c r="H22" i="6"/>
  <c r="H24" i="6"/>
  <c r="H26" i="6"/>
  <c r="H28" i="6"/>
  <c r="H30" i="6"/>
  <c r="H32" i="6"/>
  <c r="H34" i="6"/>
  <c r="H36" i="6"/>
  <c r="H38" i="6"/>
  <c r="H40" i="6"/>
  <c r="H42" i="6"/>
  <c r="H5" i="6"/>
  <c r="H7" i="6"/>
  <c r="H9" i="6"/>
  <c r="H11" i="6"/>
  <c r="H13" i="6"/>
  <c r="H15" i="6"/>
  <c r="H17" i="6"/>
  <c r="H19" i="6"/>
  <c r="H21" i="6"/>
  <c r="H23" i="6"/>
  <c r="H25" i="6"/>
  <c r="H27" i="6"/>
  <c r="H29" i="6"/>
  <c r="H31" i="6"/>
  <c r="H33" i="6"/>
  <c r="H35" i="6"/>
  <c r="H37" i="6"/>
  <c r="H39" i="6"/>
  <c r="H41" i="6"/>
  <c r="H3" i="6"/>
  <c r="I20" i="6"/>
  <c r="I21" i="6" s="1"/>
  <c r="J20" i="6"/>
  <c r="F20" i="6"/>
  <c r="C20" i="6"/>
  <c r="E20" i="6"/>
  <c r="A20" i="6"/>
  <c r="D20" i="6"/>
  <c r="B20" i="6"/>
  <c r="A37" i="6" l="1"/>
  <c r="D37" i="6"/>
  <c r="C37" i="6"/>
  <c r="F37" i="6"/>
  <c r="B37" i="6"/>
  <c r="E37" i="6"/>
  <c r="A33" i="6"/>
  <c r="D33" i="6"/>
  <c r="C33" i="6"/>
  <c r="F33" i="6"/>
  <c r="B33" i="6"/>
  <c r="E33" i="6"/>
  <c r="I17" i="6"/>
  <c r="I9" i="6"/>
  <c r="I5" i="6"/>
  <c r="A36" i="6"/>
  <c r="F36" i="6"/>
  <c r="B36" i="6"/>
  <c r="C36" i="6"/>
  <c r="D36" i="6"/>
  <c r="E36" i="6"/>
  <c r="A32" i="6"/>
  <c r="F32" i="6"/>
  <c r="B32" i="6"/>
  <c r="C32" i="6"/>
  <c r="D32" i="6"/>
  <c r="E32" i="6"/>
  <c r="I12" i="6"/>
  <c r="I3" i="6"/>
  <c r="A35" i="6"/>
  <c r="D35" i="6"/>
  <c r="C35" i="6"/>
  <c r="F35" i="6"/>
  <c r="B35" i="6"/>
  <c r="E35" i="6"/>
  <c r="I11" i="6"/>
  <c r="I7" i="6"/>
  <c r="A38" i="6"/>
  <c r="F38" i="6"/>
  <c r="B38" i="6"/>
  <c r="C38" i="6"/>
  <c r="D38" i="6"/>
  <c r="E38" i="6"/>
  <c r="A34" i="6"/>
  <c r="F34" i="6"/>
  <c r="B34" i="6"/>
  <c r="C34" i="6"/>
  <c r="D34" i="6"/>
  <c r="E34" i="6"/>
  <c r="I18" i="6"/>
  <c r="I10" i="6"/>
  <c r="I6" i="6"/>
  <c r="I4" i="6"/>
  <c r="I27" i="6"/>
  <c r="I22" i="6"/>
  <c r="J5" i="6"/>
  <c r="J11" i="6"/>
  <c r="J18" i="6"/>
  <c r="J6" i="6"/>
  <c r="J17" i="6"/>
  <c r="J9" i="6"/>
  <c r="J12" i="6"/>
  <c r="J3" i="6"/>
  <c r="J7" i="6"/>
  <c r="J10" i="6"/>
  <c r="J4" i="6"/>
  <c r="J21" i="6"/>
  <c r="D21" i="6"/>
  <c r="A21" i="6"/>
  <c r="B21" i="6"/>
  <c r="J27" i="6"/>
  <c r="E27" i="6"/>
  <c r="F27" i="6"/>
  <c r="C27" i="6"/>
  <c r="E21" i="6"/>
  <c r="F21" i="6"/>
  <c r="C21" i="6"/>
  <c r="B27" i="6"/>
  <c r="A27" i="6"/>
  <c r="D27" i="6"/>
  <c r="D5" i="6"/>
  <c r="A5" i="6"/>
  <c r="B5" i="6"/>
  <c r="C5" i="6"/>
  <c r="F5" i="6"/>
  <c r="E5" i="6"/>
  <c r="E11" i="6"/>
  <c r="F11" i="6"/>
  <c r="C11" i="6"/>
  <c r="B11" i="6"/>
  <c r="A11" i="6"/>
  <c r="D11" i="6"/>
  <c r="B18" i="6"/>
  <c r="D18" i="6"/>
  <c r="A18" i="6"/>
  <c r="E18" i="6"/>
  <c r="C18" i="6"/>
  <c r="F18" i="6"/>
  <c r="B6" i="6"/>
  <c r="D6" i="6"/>
  <c r="A6" i="6"/>
  <c r="E6" i="6"/>
  <c r="C6" i="6"/>
  <c r="F6" i="6"/>
  <c r="D17" i="6"/>
  <c r="A17" i="6"/>
  <c r="B17" i="6"/>
  <c r="E17" i="6"/>
  <c r="F17" i="6"/>
  <c r="C17" i="6"/>
  <c r="D9" i="6"/>
  <c r="A9" i="6"/>
  <c r="B9" i="6"/>
  <c r="E9" i="6"/>
  <c r="C9" i="6"/>
  <c r="F9" i="6"/>
  <c r="B12" i="6"/>
  <c r="A12" i="6"/>
  <c r="D12" i="6"/>
  <c r="E12" i="6"/>
  <c r="C12" i="6"/>
  <c r="F12" i="6"/>
  <c r="D3" i="6"/>
  <c r="E3" i="6"/>
  <c r="A3" i="6"/>
  <c r="F3" i="6"/>
  <c r="B3" i="6"/>
  <c r="C3" i="6"/>
  <c r="F7" i="6"/>
  <c r="B7" i="6"/>
  <c r="A7" i="6"/>
  <c r="D7" i="6"/>
  <c r="C7" i="6"/>
  <c r="E7" i="6"/>
  <c r="B10" i="6"/>
  <c r="D10" i="6"/>
  <c r="A10" i="6"/>
  <c r="E10" i="6"/>
  <c r="C10" i="6"/>
  <c r="F10" i="6"/>
  <c r="F4" i="6"/>
  <c r="B4" i="6"/>
  <c r="C4" i="6"/>
  <c r="D4" i="6"/>
  <c r="E4" i="6"/>
  <c r="A4" i="6"/>
  <c r="I19" i="6" l="1"/>
  <c r="I13" i="6"/>
  <c r="I8" i="6"/>
  <c r="I28" i="6"/>
  <c r="I23" i="6"/>
  <c r="J19" i="6"/>
  <c r="J13" i="6"/>
  <c r="J8" i="6"/>
  <c r="J22" i="6"/>
  <c r="B22" i="6"/>
  <c r="D22" i="6"/>
  <c r="A22" i="6"/>
  <c r="J28" i="6"/>
  <c r="F28" i="6"/>
  <c r="C28" i="6"/>
  <c r="E28" i="6"/>
  <c r="F22" i="6"/>
  <c r="C22" i="6"/>
  <c r="E22" i="6"/>
  <c r="A28" i="6"/>
  <c r="D28" i="6"/>
  <c r="B28" i="6"/>
  <c r="D19" i="6"/>
  <c r="A19" i="6"/>
  <c r="B19" i="6"/>
  <c r="E19" i="6"/>
  <c r="F19" i="6"/>
  <c r="C19" i="6"/>
  <c r="C13" i="6"/>
  <c r="E13" i="6"/>
  <c r="B13" i="6"/>
  <c r="A13" i="6"/>
  <c r="D13" i="6"/>
  <c r="F13" i="6"/>
  <c r="D8" i="6"/>
  <c r="E8" i="6"/>
  <c r="C8" i="6"/>
  <c r="F8" i="6"/>
  <c r="A8" i="6"/>
  <c r="B8" i="6"/>
  <c r="I14" i="6" l="1"/>
  <c r="I29" i="6"/>
  <c r="I24" i="6"/>
  <c r="J14" i="6"/>
  <c r="J29" i="6"/>
  <c r="D29" i="6"/>
  <c r="J23" i="6"/>
  <c r="B23" i="6" s="1"/>
  <c r="E29" i="6"/>
  <c r="F29" i="6"/>
  <c r="C29" i="6"/>
  <c r="E23" i="6"/>
  <c r="F23" i="6"/>
  <c r="C23" i="6"/>
  <c r="A29" i="6"/>
  <c r="B29" i="6"/>
  <c r="D23" i="6"/>
  <c r="A23" i="6"/>
  <c r="F14" i="6"/>
  <c r="C14" i="6"/>
  <c r="E14" i="6"/>
  <c r="A14" i="6"/>
  <c r="D14" i="6"/>
  <c r="B14" i="6"/>
  <c r="I15" i="6" l="1"/>
  <c r="I30" i="6"/>
  <c r="I25" i="6"/>
  <c r="J15" i="6"/>
  <c r="J30" i="6"/>
  <c r="F30" i="6"/>
  <c r="A30" i="6"/>
  <c r="C30" i="6"/>
  <c r="E30" i="6"/>
  <c r="B30" i="6"/>
  <c r="J24" i="6"/>
  <c r="D30" i="6"/>
  <c r="A24" i="6"/>
  <c r="D24" i="6"/>
  <c r="B24" i="6"/>
  <c r="E24" i="6"/>
  <c r="C24" i="6"/>
  <c r="F24" i="6"/>
  <c r="E15" i="6"/>
  <c r="F15" i="6"/>
  <c r="C15" i="6"/>
  <c r="B15" i="6"/>
  <c r="A15" i="6"/>
  <c r="D15" i="6"/>
  <c r="I16" i="6" l="1"/>
  <c r="I31" i="6"/>
  <c r="I26" i="6"/>
  <c r="J16" i="6"/>
  <c r="J31" i="6"/>
  <c r="J25" i="6"/>
  <c r="C31" i="6"/>
  <c r="E25" i="6"/>
  <c r="J26" i="6"/>
  <c r="B31" i="6"/>
  <c r="D31" i="6"/>
  <c r="E31" i="6"/>
  <c r="F26" i="6"/>
  <c r="C26" i="6"/>
  <c r="E26" i="6"/>
  <c r="D25" i="6"/>
  <c r="A25" i="6"/>
  <c r="B25" i="6"/>
  <c r="F31" i="6"/>
  <c r="A31" i="6"/>
  <c r="B26" i="6"/>
  <c r="D26" i="6"/>
  <c r="A26" i="6"/>
  <c r="F25" i="6"/>
  <c r="C25" i="6"/>
  <c r="E16" i="6"/>
  <c r="C16" i="6"/>
  <c r="F16" i="6"/>
  <c r="A16" i="6"/>
  <c r="D16" i="6"/>
  <c r="B16" i="6"/>
  <c r="I32" i="6" l="1"/>
  <c r="J32" i="6"/>
  <c r="I33" i="6" l="1"/>
  <c r="J33" i="6"/>
  <c r="I34" i="6" l="1"/>
  <c r="J34" i="6"/>
  <c r="I35" i="6" l="1"/>
  <c r="J35" i="6"/>
  <c r="I36" i="6" l="1"/>
  <c r="J36" i="6"/>
  <c r="I37" i="6" l="1"/>
  <c r="J37" i="6"/>
  <c r="I38" i="6" l="1"/>
  <c r="J38" i="6"/>
  <c r="I39" i="6" l="1"/>
  <c r="J39" i="6"/>
  <c r="B39" i="6" l="1"/>
  <c r="D39" i="6"/>
  <c r="F39" i="6"/>
  <c r="A39" i="6"/>
  <c r="C39" i="6"/>
  <c r="E39" i="6"/>
  <c r="I40" i="6"/>
  <c r="J40" i="6"/>
  <c r="B40" i="6" l="1"/>
  <c r="D40" i="6"/>
  <c r="F40" i="6"/>
  <c r="A40" i="6"/>
  <c r="C40" i="6"/>
  <c r="E40" i="6"/>
  <c r="I41" i="6"/>
  <c r="J41" i="6"/>
  <c r="B41" i="6" l="1"/>
  <c r="D41" i="6"/>
  <c r="F41" i="6"/>
  <c r="A41" i="6"/>
  <c r="C41" i="6"/>
  <c r="E41" i="6"/>
  <c r="I42" i="6"/>
  <c r="J42" i="6"/>
  <c r="B42" i="6" l="1"/>
  <c r="D42" i="6"/>
  <c r="F42" i="6"/>
  <c r="A42" i="6"/>
  <c r="C42" i="6"/>
  <c r="E42" i="6"/>
</calcChain>
</file>

<file path=xl/sharedStrings.xml><?xml version="1.0" encoding="utf-8"?>
<sst xmlns="http://schemas.openxmlformats.org/spreadsheetml/2006/main" count="284" uniqueCount="236">
  <si>
    <t>СТИПЕНДИАЛЬНАЯ ВЕДОМОСТЬ ФАКУЛЬТЕТА</t>
  </si>
  <si>
    <t>ФИО студента</t>
  </si>
  <si>
    <t>Математика</t>
  </si>
  <si>
    <t>теор. Мех.</t>
  </si>
  <si>
    <t>физика</t>
  </si>
  <si>
    <t>Стипендия</t>
  </si>
  <si>
    <t>ФИО</t>
  </si>
  <si>
    <t>Матем</t>
  </si>
  <si>
    <t>ТерМех</t>
  </si>
  <si>
    <t>Физика</t>
  </si>
  <si>
    <t>степендия</t>
  </si>
  <si>
    <t>Асипова А.А.</t>
  </si>
  <si>
    <t>Бруй И.Е.</t>
  </si>
  <si>
    <t>Акоп В.А.</t>
  </si>
  <si>
    <t>Будай И.Ю.</t>
  </si>
  <si>
    <t>Быковская П.О.</t>
  </si>
  <si>
    <t>Вербицкий Н.И.</t>
  </si>
  <si>
    <t>Бытовец Е.Л.</t>
  </si>
  <si>
    <t>Веббер Л.И.</t>
  </si>
  <si>
    <t>Двадцатник Э.Э.</t>
  </si>
  <si>
    <t>Григорьев Р.Р.</t>
  </si>
  <si>
    <t>Дрозд В.А.</t>
  </si>
  <si>
    <t>Дедушкин П.В.</t>
  </si>
  <si>
    <t>Казак П.Р.</t>
  </si>
  <si>
    <t>Ермаков В.Н</t>
  </si>
  <si>
    <t>Клюв Н.Л.</t>
  </si>
  <si>
    <t>Емельянчик К.И.</t>
  </si>
  <si>
    <t>Красный О.К.</t>
  </si>
  <si>
    <t>Зеленая К.К.</t>
  </si>
  <si>
    <t>Куратник А.Р.</t>
  </si>
  <si>
    <t>Козлова Н.Г.</t>
  </si>
  <si>
    <t>Лебедева П.Л.</t>
  </si>
  <si>
    <t>Ленкина О.Э.</t>
  </si>
  <si>
    <t>Меркуль Р.Д.</t>
  </si>
  <si>
    <t>Макаревич Е.А.</t>
  </si>
  <si>
    <t>Нечипиравская В.Г.</t>
  </si>
  <si>
    <t>Мазай И.М.</t>
  </si>
  <si>
    <t>Ойктус А.Т.</t>
  </si>
  <si>
    <t>Мороз И.И.</t>
  </si>
  <si>
    <t>Островский Ж.О.</t>
  </si>
  <si>
    <t>Семученко А.А.</t>
  </si>
  <si>
    <t>Ремез Р.О</t>
  </si>
  <si>
    <t>Стратилатов И.С.</t>
  </si>
  <si>
    <t>Румпель Р.С.</t>
  </si>
  <si>
    <t>Черемуха Ю.Б.</t>
  </si>
  <si>
    <t>Серый В.Л.</t>
  </si>
  <si>
    <t>Ядков Е.Е.</t>
  </si>
  <si>
    <t>Тересполе Ф.Н.</t>
  </si>
  <si>
    <t>Яшар У.К.</t>
  </si>
  <si>
    <t>Форестер В.Е.</t>
  </si>
  <si>
    <t>Урюк о.р</t>
  </si>
  <si>
    <t>Ф.И.О.</t>
  </si>
  <si>
    <t>матем.</t>
  </si>
  <si>
    <t>теор.мех</t>
  </si>
  <si>
    <t>стипендия</t>
  </si>
  <si>
    <t>матем</t>
  </si>
  <si>
    <t>Кругленя С.А</t>
  </si>
  <si>
    <t>Дисько В.В.</t>
  </si>
  <si>
    <t>Лавриеня М.А.</t>
  </si>
  <si>
    <t>Петкевич С.В.</t>
  </si>
  <si>
    <t>Рудько А.В.</t>
  </si>
  <si>
    <t>Зевалко С.С.</t>
  </si>
  <si>
    <t>Зиневич К.В.</t>
  </si>
  <si>
    <t>Шимкович В.А</t>
  </si>
  <si>
    <t>Долбик А.И.</t>
  </si>
  <si>
    <t>Карпив В.С.</t>
  </si>
  <si>
    <t>Гуцко И.В.</t>
  </si>
  <si>
    <t>Телего Б.А.</t>
  </si>
  <si>
    <t>Линевич К.А.</t>
  </si>
  <si>
    <t>Пивовар Д.А.</t>
  </si>
  <si>
    <t>Кулеш Е.В.</t>
  </si>
  <si>
    <t>Левицкая И.Р.</t>
  </si>
  <si>
    <t>Смурага Л.Н.</t>
  </si>
  <si>
    <t>Поташова А.С.</t>
  </si>
  <si>
    <t>Муравейка М.А.</t>
  </si>
  <si>
    <t>Зенкевич Э.И.</t>
  </si>
  <si>
    <t>Шешко А.А.</t>
  </si>
  <si>
    <t>Чепелева Т.И.</t>
  </si>
  <si>
    <t>Станкевич С.И.</t>
  </si>
  <si>
    <t>Бобровко А.А.</t>
  </si>
  <si>
    <t>Войку Ю.М.</t>
  </si>
  <si>
    <t>Киселева А.К.</t>
  </si>
  <si>
    <t>Богушевский А.А.</t>
  </si>
  <si>
    <t>Жук В.В.</t>
  </si>
  <si>
    <t>Левочкина П.А.</t>
  </si>
  <si>
    <t>Сталин И.В.</t>
  </si>
  <si>
    <t>Козлова А.А.</t>
  </si>
  <si>
    <t>Лошадь И.О.</t>
  </si>
  <si>
    <t>Чепик М.А.</t>
  </si>
  <si>
    <t>Русак А.И.</t>
  </si>
  <si>
    <t>Балацун И.Н.</t>
  </si>
  <si>
    <t>Лещик С.П.</t>
  </si>
  <si>
    <t>Павловец П.И.</t>
  </si>
  <si>
    <t>Лавданский П.В.</t>
  </si>
  <si>
    <t>Кашкан М.А.</t>
  </si>
  <si>
    <t>Челей К.К.</t>
  </si>
  <si>
    <t>сопромат</t>
  </si>
  <si>
    <t>ср. бал</t>
  </si>
  <si>
    <t xml:space="preserve">стипендия </t>
  </si>
  <si>
    <t>Ф.И.О</t>
  </si>
  <si>
    <t>математика</t>
  </si>
  <si>
    <t>ср. балл</t>
  </si>
  <si>
    <t>Стпендия</t>
  </si>
  <si>
    <t>Бацеко Е.Г.</t>
  </si>
  <si>
    <t>Баль Д.А</t>
  </si>
  <si>
    <t>Винников Д.В</t>
  </si>
  <si>
    <t>Петрович А.П.</t>
  </si>
  <si>
    <t>Гигола Н.И.</t>
  </si>
  <si>
    <t>Коробко И.А</t>
  </si>
  <si>
    <t>Грецкая Ю.А.</t>
  </si>
  <si>
    <t>Король О.В.</t>
  </si>
  <si>
    <t>Дорц О.К.</t>
  </si>
  <si>
    <t>Устимчук М.Н.</t>
  </si>
  <si>
    <t>Жук М.Н.</t>
  </si>
  <si>
    <t>Занько А.К.</t>
  </si>
  <si>
    <t>Изотова А.В.</t>
  </si>
  <si>
    <t>Канашиц В.В.</t>
  </si>
  <si>
    <t>Лукьянчук Ю.А.</t>
  </si>
  <si>
    <t>Кургей Д.И.</t>
  </si>
  <si>
    <t>Колодич А.В.</t>
  </si>
  <si>
    <t>Курдеко А.Н.</t>
  </si>
  <si>
    <t>Климовичь М.С.</t>
  </si>
  <si>
    <t>Пантелей А.В.</t>
  </si>
  <si>
    <t>Куришко П.И.</t>
  </si>
  <si>
    <t>Ставер А.А.</t>
  </si>
  <si>
    <t>Кочула Ю.А.</t>
  </si>
  <si>
    <t>Ткачев А.В.</t>
  </si>
  <si>
    <t>Чорней Е.В.</t>
  </si>
  <si>
    <t>Толстик О.Л.</t>
  </si>
  <si>
    <t>Дюричь В.С.</t>
  </si>
  <si>
    <t>Туловский А.А.</t>
  </si>
  <si>
    <t>Подоровский В.А.</t>
  </si>
  <si>
    <t>Хилько И.В.</t>
  </si>
  <si>
    <t>Кузминчук О.В.</t>
  </si>
  <si>
    <t>Шимкович Е.А.</t>
  </si>
  <si>
    <t>Тышковец Е.П.</t>
  </si>
  <si>
    <t>Шуткина С.В.</t>
  </si>
  <si>
    <t>Мозырчук Д.А.</t>
  </si>
  <si>
    <t>Юхновец А.Г.</t>
  </si>
  <si>
    <t>Климовичь А.Н.</t>
  </si>
  <si>
    <t>Яцковский В.А.</t>
  </si>
  <si>
    <t>Алексина Е.Н.</t>
  </si>
  <si>
    <t>Философия</t>
  </si>
  <si>
    <t>Гапаев Е.А.</t>
  </si>
  <si>
    <t>Брагинец М.А.</t>
  </si>
  <si>
    <t>Ильченко Е.С.</t>
  </si>
  <si>
    <t>Терешко М.О.</t>
  </si>
  <si>
    <t>Коцур С.А.</t>
  </si>
  <si>
    <t>Трухан В.Г.</t>
  </si>
  <si>
    <t>Турло И.А.</t>
  </si>
  <si>
    <t>Горелько А.Н.</t>
  </si>
  <si>
    <t>Стригельская А.П.</t>
  </si>
  <si>
    <t>Касперович А.П.</t>
  </si>
  <si>
    <t>Давидович В.И.</t>
  </si>
  <si>
    <t>Витебский У.А.</t>
  </si>
  <si>
    <t>Козлов А.С.</t>
  </si>
  <si>
    <t>Редковичский С.А.</t>
  </si>
  <si>
    <t>Василевич В.В.</t>
  </si>
  <si>
    <t>Кузьмичев Н.И.</t>
  </si>
  <si>
    <t>Вершуло А.В.</t>
  </si>
  <si>
    <t>Дурова К.П.</t>
  </si>
  <si>
    <t>Волков А.Б.</t>
  </si>
  <si>
    <t>Прытник К.П.</t>
  </si>
  <si>
    <t>Гаврилов И.Д.</t>
  </si>
  <si>
    <t>Крюк А.Н.</t>
  </si>
  <si>
    <t>Малей Е.В.</t>
  </si>
  <si>
    <t>Светлова П.Н.</t>
  </si>
  <si>
    <t>Черняк А.А.</t>
  </si>
  <si>
    <t>Макейчик Т.В,</t>
  </si>
  <si>
    <t>Остапьева Т.В.</t>
  </si>
  <si>
    <t>Кудин Э.Э</t>
  </si>
  <si>
    <t>Кремень В.П.</t>
  </si>
  <si>
    <t>Коновалов П.В.</t>
  </si>
  <si>
    <t>Анопина К.П.</t>
  </si>
  <si>
    <t>Бутько В.В.</t>
  </si>
  <si>
    <t>Лежаков Н.Т.</t>
  </si>
  <si>
    <t>Кирильчик Е.А.</t>
  </si>
  <si>
    <t>Уласень К.П.</t>
  </si>
  <si>
    <t>Берник К.А.</t>
  </si>
  <si>
    <t>Светлакова Н.Н.</t>
  </si>
  <si>
    <t>Иностранный яз.</t>
  </si>
  <si>
    <t>Русский яз.</t>
  </si>
  <si>
    <t>Степендия</t>
  </si>
  <si>
    <t>Русский</t>
  </si>
  <si>
    <t>Александров А.П.</t>
  </si>
  <si>
    <t>Бречко Б.В.</t>
  </si>
  <si>
    <t>Бутонов П.С.</t>
  </si>
  <si>
    <t>Вислов Ю.А.</t>
  </si>
  <si>
    <t>Выдра С.В.</t>
  </si>
  <si>
    <t>Кондратьев К.И.</t>
  </si>
  <si>
    <t>Гунович В.С.</t>
  </si>
  <si>
    <t>Кондрашов Е.Л.</t>
  </si>
  <si>
    <t>Дарошеич Е.О.</t>
  </si>
  <si>
    <t>Гоголь Е.Е.</t>
  </si>
  <si>
    <t>Зайцев М.А.</t>
  </si>
  <si>
    <t>Старостин И.И.</t>
  </si>
  <si>
    <t>Железный И.В.</t>
  </si>
  <si>
    <t>Колпашников А.Е.</t>
  </si>
  <si>
    <t>Иванов И.И.</t>
  </si>
  <si>
    <t>Шибко П.А.</t>
  </si>
  <si>
    <t>Кот К.А.</t>
  </si>
  <si>
    <t>Силич С.А.</t>
  </si>
  <si>
    <t>Ломоносов А.Е.</t>
  </si>
  <si>
    <t>Корзун И.А.</t>
  </si>
  <si>
    <t>Некрасов Ю.А.</t>
  </si>
  <si>
    <t>Маскольцов А.Е.</t>
  </si>
  <si>
    <t>Максименко С.А.</t>
  </si>
  <si>
    <t>Сосновский И.А.</t>
  </si>
  <si>
    <t>Олферов А.И.</t>
  </si>
  <si>
    <t>Ситнев П.П.</t>
  </si>
  <si>
    <t>Петров А.Е.</t>
  </si>
  <si>
    <t>Носов В.А.</t>
  </si>
  <si>
    <t xml:space="preserve"> Рылеев О.И.</t>
  </si>
  <si>
    <t>Пектик О.О.</t>
  </si>
  <si>
    <t>Соколов М.И.</t>
  </si>
  <si>
    <t>Кельвин А.А.</t>
  </si>
  <si>
    <t>Тапалова Ю.А.</t>
  </si>
  <si>
    <t>Смурага К .И.</t>
  </si>
  <si>
    <t>Рассказов С.Е.</t>
  </si>
  <si>
    <t>Калевич А.И.</t>
  </si>
  <si>
    <t>Еремин А.С.</t>
  </si>
  <si>
    <t>Лещенко М.А.</t>
  </si>
  <si>
    <t>Волосович В.В.</t>
  </si>
  <si>
    <t>Юркевич А.Ю.</t>
  </si>
  <si>
    <t>Ср.б.</t>
  </si>
  <si>
    <t>Сводная ведомость студентов с атличной учёбой</t>
  </si>
  <si>
    <t>Лист1!G3:G22</t>
  </si>
  <si>
    <t>Лист2!G3:G22</t>
  </si>
  <si>
    <t>Лист3!G3:G22</t>
  </si>
  <si>
    <t>Лист4!G3:G22</t>
  </si>
  <si>
    <t>Лист1!N3:N22</t>
  </si>
  <si>
    <t>Лист2!N3:N22</t>
  </si>
  <si>
    <t>Лист3!N3:N22</t>
  </si>
  <si>
    <t>Лист4!N3:N22</t>
  </si>
  <si>
    <t>Лист5!G3:G22</t>
  </si>
  <si>
    <t>Лист5!N3:N22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</si>
</sst>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4" xfId="0" applyBorder="1"/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3" fillId="0" borderId="4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right" vertical="distributed"/>
    </xf>
    <xf numFmtId="0" fontId="3" fillId="0" borderId="9" xfId="0" applyFont="1" applyBorder="1" applyAlignment="1">
      <alignment horizontal="center" vertical="distributed"/>
    </xf>
    <xf numFmtId="0" fontId="2" fillId="0" borderId="7" xfId="0" applyFont="1" applyBorder="1" applyAlignment="1">
      <alignment horizontal="center" vertical="distributed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N3" sqref="N3:N22"/>
    </sheetView>
  </sheetViews>
  <sheetFormatPr defaultRowHeight="15" x14ac:dyDescent="0.25"/>
  <cols>
    <col min="1" max="1" width="18.7109375" customWidth="1"/>
    <col min="2" max="2" width="13.7109375" customWidth="1"/>
    <col min="3" max="3" width="14" customWidth="1"/>
    <col min="4" max="4" width="10.7109375" customWidth="1"/>
    <col min="5" max="5" width="5.42578125" customWidth="1"/>
    <col min="6" max="6" width="12.42578125" customWidth="1"/>
    <col min="8" max="8" width="15" customWidth="1"/>
    <col min="12" max="12" width="5.140625" customWidth="1"/>
    <col min="13" max="13" width="11.140625" customWidth="1"/>
  </cols>
  <sheetData>
    <row r="1" spans="1:14" x14ac:dyDescent="0.25">
      <c r="A1" s="18" t="s">
        <v>0</v>
      </c>
      <c r="B1" s="18"/>
      <c r="C1" s="18"/>
      <c r="D1" s="18"/>
      <c r="E1" s="18"/>
      <c r="F1" s="18"/>
      <c r="H1" s="18" t="s">
        <v>0</v>
      </c>
      <c r="I1" s="18"/>
      <c r="J1" s="18"/>
      <c r="K1" s="18"/>
      <c r="L1" s="18"/>
      <c r="M1" s="18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224</v>
      </c>
      <c r="F2" s="2" t="s">
        <v>5</v>
      </c>
      <c r="G2">
        <f>COUNTIF(E2:E22,"&gt;=8")</f>
        <v>2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224</v>
      </c>
      <c r="M2" s="1" t="s">
        <v>10</v>
      </c>
      <c r="N2">
        <f>COUNTIF(L2:L22,"&gt;=8")</f>
        <v>4</v>
      </c>
    </row>
    <row r="3" spans="1:14" x14ac:dyDescent="0.25">
      <c r="A3" s="1" t="s">
        <v>11</v>
      </c>
      <c r="B3" s="2">
        <v>5</v>
      </c>
      <c r="C3" s="2">
        <v>8</v>
      </c>
      <c r="D3" s="2">
        <v>4</v>
      </c>
      <c r="E3" s="2">
        <f>AVERAGE(B3,C3,D3)</f>
        <v>5.666666666666667</v>
      </c>
      <c r="F3" s="2">
        <f>IF(E3&lt;5.5,0, IF(AND(E3&gt;5.5,E3&lt;6),200000, IF(AND(OR(E3&gt;6,E3=6),E3&lt;8),200000*1.2, IF(AND(OR(E3&gt;8,E3=8),E3&lt;10),200000*1.5))))</f>
        <v>200000</v>
      </c>
      <c r="G3" t="str">
        <f>IF(E3&gt;=8,ROWS($E$2:E3),"")</f>
        <v/>
      </c>
      <c r="H3" s="1" t="s">
        <v>12</v>
      </c>
      <c r="I3" s="1">
        <v>6</v>
      </c>
      <c r="J3" s="1">
        <v>6</v>
      </c>
      <c r="K3" s="1">
        <v>6</v>
      </c>
      <c r="L3" s="1">
        <f>AVERAGE(I3:K3)</f>
        <v>6</v>
      </c>
      <c r="M3" s="1">
        <f>IF(L3&lt;5.5,0, IF(AND(L3&gt;5.5,L3&lt;6),200000, IF(AND(OR(L3&gt;6,L3=6),L3&lt;8),200000*1.2, IF(AND(OR(L3&gt;8,L3=8),L3&lt;10),200000*1.5))))</f>
        <v>240000</v>
      </c>
      <c r="N3" t="str">
        <f>IF(L3&gt;=8,ROWS($E$2:L3),"")</f>
        <v/>
      </c>
    </row>
    <row r="4" spans="1:14" x14ac:dyDescent="0.25">
      <c r="A4" s="1" t="s">
        <v>13</v>
      </c>
      <c r="B4" s="2">
        <v>6</v>
      </c>
      <c r="C4" s="2">
        <v>5</v>
      </c>
      <c r="D4" s="2">
        <v>7</v>
      </c>
      <c r="E4" s="2">
        <f t="shared" ref="E4:E22" si="0">AVERAGE(B4,C4,D4)</f>
        <v>6</v>
      </c>
      <c r="F4" s="2">
        <f t="shared" ref="F4:F22" si="1">IF(E4&lt;5.5,0, IF(AND(E4&gt;5.5,E4&lt;6),200000, IF(AND(OR(E4&gt;6,E4=6),E4&lt;8),200000*1.2, IF(AND(OR(E4&gt;8,E4=8),E4&lt;10),200000*1.5))))</f>
        <v>240000</v>
      </c>
      <c r="G4" t="str">
        <f>IF(E4&gt;=8,ROWS($E$2:E4),"")</f>
        <v/>
      </c>
      <c r="H4" s="1" t="s">
        <v>14</v>
      </c>
      <c r="I4" s="1">
        <v>5</v>
      </c>
      <c r="J4" s="1">
        <v>4</v>
      </c>
      <c r="K4" s="1">
        <v>5</v>
      </c>
      <c r="L4" s="1">
        <f>AVERAGE(I4:K4)</f>
        <v>4.666666666666667</v>
      </c>
      <c r="M4" s="1">
        <f t="shared" ref="M4:M22" si="2">IF(L4&lt;5.5,0, IF(AND(L4&gt;5.5,L4&lt;6),200000, IF(AND(OR(L4&gt;6,L4=6),L4&lt;8),200000*1.2, IF(AND(OR(L4&gt;8,L4=8),L4&lt;10),200000*1.5))))</f>
        <v>0</v>
      </c>
      <c r="N4" t="str">
        <f>IF(L4&gt;=8,ROWS($E$2:L4),"")</f>
        <v/>
      </c>
    </row>
    <row r="5" spans="1:14" x14ac:dyDescent="0.25">
      <c r="A5" s="1" t="s">
        <v>15</v>
      </c>
      <c r="B5" s="2">
        <v>7</v>
      </c>
      <c r="C5" s="2">
        <v>7</v>
      </c>
      <c r="D5" s="2">
        <v>6</v>
      </c>
      <c r="E5" s="2">
        <f t="shared" si="0"/>
        <v>6.666666666666667</v>
      </c>
      <c r="F5" s="2">
        <f t="shared" si="1"/>
        <v>240000</v>
      </c>
      <c r="G5" t="str">
        <f>IF(E5&gt;=8,ROWS($E$2:E5),"")</f>
        <v/>
      </c>
      <c r="H5" s="1" t="s">
        <v>16</v>
      </c>
      <c r="I5" s="1">
        <v>4</v>
      </c>
      <c r="J5" s="1">
        <v>4</v>
      </c>
      <c r="K5" s="1">
        <v>4</v>
      </c>
      <c r="L5" s="1">
        <f t="shared" ref="L5:L22" si="3">AVERAGE(I5:K5)</f>
        <v>4</v>
      </c>
      <c r="M5" s="1">
        <f t="shared" si="2"/>
        <v>0</v>
      </c>
      <c r="N5" t="str">
        <f>IF(L5&gt;=8,ROWS($E$2:L5),"")</f>
        <v/>
      </c>
    </row>
    <row r="6" spans="1:14" x14ac:dyDescent="0.25">
      <c r="A6" s="1" t="s">
        <v>17</v>
      </c>
      <c r="B6" s="2">
        <v>9</v>
      </c>
      <c r="C6" s="2">
        <v>9</v>
      </c>
      <c r="D6" s="2">
        <v>5</v>
      </c>
      <c r="E6" s="2">
        <f t="shared" si="0"/>
        <v>7.666666666666667</v>
      </c>
      <c r="F6" s="2">
        <f t="shared" si="1"/>
        <v>240000</v>
      </c>
      <c r="G6" t="str">
        <f>IF(E6&gt;=8,ROWS($E$2:E6),"")</f>
        <v/>
      </c>
      <c r="H6" s="1" t="s">
        <v>18</v>
      </c>
      <c r="I6" s="1">
        <v>5</v>
      </c>
      <c r="J6" s="1">
        <v>5</v>
      </c>
      <c r="K6" s="1">
        <v>5</v>
      </c>
      <c r="L6" s="1">
        <f t="shared" si="3"/>
        <v>5</v>
      </c>
      <c r="M6" s="1">
        <f t="shared" si="2"/>
        <v>0</v>
      </c>
      <c r="N6" t="str">
        <f>IF(L6&gt;=8,ROWS($E$2:L6),"")</f>
        <v/>
      </c>
    </row>
    <row r="7" spans="1:14" x14ac:dyDescent="0.25">
      <c r="A7" s="1" t="s">
        <v>19</v>
      </c>
      <c r="B7" s="2">
        <v>5</v>
      </c>
      <c r="C7" s="2">
        <v>5</v>
      </c>
      <c r="D7" s="2">
        <v>7</v>
      </c>
      <c r="E7" s="2">
        <f t="shared" si="0"/>
        <v>5.666666666666667</v>
      </c>
      <c r="F7" s="2">
        <f t="shared" si="1"/>
        <v>200000</v>
      </c>
      <c r="G7" t="str">
        <f>IF(E7&gt;=8,ROWS($E$2:E7),"")</f>
        <v/>
      </c>
      <c r="H7" s="1" t="s">
        <v>20</v>
      </c>
      <c r="I7" s="1">
        <v>6</v>
      </c>
      <c r="J7" s="1">
        <v>8</v>
      </c>
      <c r="K7" s="1">
        <v>8</v>
      </c>
      <c r="L7" s="1">
        <f t="shared" si="3"/>
        <v>7.333333333333333</v>
      </c>
      <c r="M7" s="1">
        <f t="shared" si="2"/>
        <v>240000</v>
      </c>
      <c r="N7" t="str">
        <f>IF(L7&gt;=8,ROWS($E$2:L7),"")</f>
        <v/>
      </c>
    </row>
    <row r="8" spans="1:14" x14ac:dyDescent="0.25">
      <c r="A8" s="1" t="s">
        <v>21</v>
      </c>
      <c r="B8" s="2">
        <v>5</v>
      </c>
      <c r="C8" s="2">
        <v>4</v>
      </c>
      <c r="D8" s="2">
        <v>9</v>
      </c>
      <c r="E8" s="2">
        <f t="shared" si="0"/>
        <v>6</v>
      </c>
      <c r="F8" s="2">
        <f t="shared" si="1"/>
        <v>240000</v>
      </c>
      <c r="G8" t="str">
        <f>IF(E8&gt;=8,ROWS($E$2:E8),"")</f>
        <v/>
      </c>
      <c r="H8" s="1" t="s">
        <v>22</v>
      </c>
      <c r="I8" s="1">
        <v>8</v>
      </c>
      <c r="J8" s="1">
        <v>9</v>
      </c>
      <c r="K8" s="1">
        <v>9</v>
      </c>
      <c r="L8" s="1">
        <f t="shared" si="3"/>
        <v>8.6666666666666661</v>
      </c>
      <c r="M8" s="1">
        <f t="shared" si="2"/>
        <v>300000</v>
      </c>
      <c r="N8">
        <f>IF(L8&gt;=8,ROWS($E$2:L8),"")</f>
        <v>7</v>
      </c>
    </row>
    <row r="9" spans="1:14" x14ac:dyDescent="0.25">
      <c r="A9" s="1" t="s">
        <v>23</v>
      </c>
      <c r="B9" s="2">
        <v>6</v>
      </c>
      <c r="C9" s="2">
        <v>6</v>
      </c>
      <c r="D9" s="2">
        <v>9</v>
      </c>
      <c r="E9" s="2">
        <f t="shared" si="0"/>
        <v>7</v>
      </c>
      <c r="F9" s="2">
        <f t="shared" si="1"/>
        <v>240000</v>
      </c>
      <c r="G9" t="str">
        <f>IF(E9&gt;=8,ROWS($E$2:E9),"")</f>
        <v/>
      </c>
      <c r="H9" s="1" t="s">
        <v>24</v>
      </c>
      <c r="I9" s="1">
        <v>5</v>
      </c>
      <c r="J9" s="1">
        <v>4</v>
      </c>
      <c r="K9" s="1">
        <v>4</v>
      </c>
      <c r="L9" s="1">
        <f t="shared" si="3"/>
        <v>4.333333333333333</v>
      </c>
      <c r="M9" s="1">
        <f t="shared" si="2"/>
        <v>0</v>
      </c>
      <c r="N9" t="str">
        <f>IF(L9&gt;=8,ROWS($E$2:L9),"")</f>
        <v/>
      </c>
    </row>
    <row r="10" spans="1:14" x14ac:dyDescent="0.25">
      <c r="A10" s="1" t="s">
        <v>25</v>
      </c>
      <c r="B10" s="2">
        <v>8</v>
      </c>
      <c r="C10" s="2">
        <v>5</v>
      </c>
      <c r="D10" s="2">
        <v>4</v>
      </c>
      <c r="E10" s="2">
        <f t="shared" si="0"/>
        <v>5.666666666666667</v>
      </c>
      <c r="F10" s="2">
        <f t="shared" si="1"/>
        <v>200000</v>
      </c>
      <c r="G10" t="str">
        <f>IF(E10&gt;=8,ROWS($E$2:E10),"")</f>
        <v/>
      </c>
      <c r="H10" s="1" t="s">
        <v>26</v>
      </c>
      <c r="I10" s="1">
        <v>4</v>
      </c>
      <c r="J10" s="1">
        <v>4</v>
      </c>
      <c r="K10" s="1">
        <v>4</v>
      </c>
      <c r="L10" s="1">
        <f t="shared" si="3"/>
        <v>4</v>
      </c>
      <c r="M10" s="1">
        <f t="shared" si="2"/>
        <v>0</v>
      </c>
      <c r="N10" t="str">
        <f>IF(L10&gt;=8,ROWS($E$2:L10),"")</f>
        <v/>
      </c>
    </row>
    <row r="11" spans="1:14" x14ac:dyDescent="0.25">
      <c r="A11" s="1" t="s">
        <v>27</v>
      </c>
      <c r="B11" s="2">
        <v>7</v>
      </c>
      <c r="C11" s="2">
        <v>8</v>
      </c>
      <c r="D11" s="2">
        <v>4</v>
      </c>
      <c r="E11" s="2">
        <f t="shared" si="0"/>
        <v>6.333333333333333</v>
      </c>
      <c r="F11" s="2">
        <f t="shared" si="1"/>
        <v>240000</v>
      </c>
      <c r="G11" t="str">
        <f>IF(E11&gt;=8,ROWS($E$2:E11),"")</f>
        <v/>
      </c>
      <c r="H11" s="1" t="s">
        <v>28</v>
      </c>
      <c r="I11" s="1">
        <v>6</v>
      </c>
      <c r="J11" s="1">
        <v>6</v>
      </c>
      <c r="K11" s="1">
        <v>6</v>
      </c>
      <c r="L11" s="1">
        <f t="shared" si="3"/>
        <v>6</v>
      </c>
      <c r="M11" s="1">
        <f t="shared" si="2"/>
        <v>240000</v>
      </c>
      <c r="N11" t="str">
        <f>IF(L11&gt;=8,ROWS($E$2:L11),"")</f>
        <v/>
      </c>
    </row>
    <row r="12" spans="1:14" x14ac:dyDescent="0.25">
      <c r="A12" s="1" t="s">
        <v>29</v>
      </c>
      <c r="B12" s="2">
        <v>6</v>
      </c>
      <c r="C12" s="2">
        <v>4</v>
      </c>
      <c r="D12" s="2">
        <v>5</v>
      </c>
      <c r="E12" s="2">
        <f t="shared" si="0"/>
        <v>5</v>
      </c>
      <c r="F12" s="2">
        <f t="shared" si="1"/>
        <v>0</v>
      </c>
      <c r="G12" t="str">
        <f>IF(E12&gt;=8,ROWS($E$2:E12),"")</f>
        <v/>
      </c>
      <c r="H12" s="1" t="s">
        <v>30</v>
      </c>
      <c r="I12" s="1">
        <v>9</v>
      </c>
      <c r="J12" s="1">
        <v>9</v>
      </c>
      <c r="K12" s="1">
        <v>8</v>
      </c>
      <c r="L12" s="1">
        <f t="shared" si="3"/>
        <v>8.6666666666666661</v>
      </c>
      <c r="M12" s="1">
        <f t="shared" si="2"/>
        <v>300000</v>
      </c>
      <c r="N12">
        <f>IF(L12&gt;=8,ROWS($E$2:L12),"")</f>
        <v>11</v>
      </c>
    </row>
    <row r="13" spans="1:14" x14ac:dyDescent="0.25">
      <c r="A13" s="1" t="s">
        <v>31</v>
      </c>
      <c r="B13" s="2">
        <v>9</v>
      </c>
      <c r="C13" s="2">
        <v>8</v>
      </c>
      <c r="D13" s="2">
        <v>9</v>
      </c>
      <c r="E13" s="2">
        <f t="shared" si="0"/>
        <v>8.6666666666666661</v>
      </c>
      <c r="F13" s="2">
        <f t="shared" si="1"/>
        <v>300000</v>
      </c>
      <c r="G13">
        <f>IF(E13&gt;=8,ROWS($E$2:E13),"")</f>
        <v>12</v>
      </c>
      <c r="H13" s="1" t="s">
        <v>32</v>
      </c>
      <c r="I13" s="1">
        <v>8</v>
      </c>
      <c r="J13" s="1">
        <v>8</v>
      </c>
      <c r="K13" s="1">
        <v>10</v>
      </c>
      <c r="L13" s="1">
        <f t="shared" si="3"/>
        <v>8.6666666666666661</v>
      </c>
      <c r="M13" s="1">
        <f t="shared" si="2"/>
        <v>300000</v>
      </c>
      <c r="N13">
        <f>IF(L13&gt;=8,ROWS($E$2:L13),"")</f>
        <v>12</v>
      </c>
    </row>
    <row r="14" spans="1:14" x14ac:dyDescent="0.25">
      <c r="A14" s="1" t="s">
        <v>33</v>
      </c>
      <c r="B14" s="2">
        <v>5</v>
      </c>
      <c r="C14" s="2">
        <v>7</v>
      </c>
      <c r="D14" s="2">
        <v>5</v>
      </c>
      <c r="E14" s="2">
        <f t="shared" si="0"/>
        <v>5.666666666666667</v>
      </c>
      <c r="F14" s="2">
        <f t="shared" si="1"/>
        <v>200000</v>
      </c>
      <c r="G14" t="str">
        <f>IF(E14&gt;=8,ROWS($E$2:E14),"")</f>
        <v/>
      </c>
      <c r="H14" s="1" t="s">
        <v>34</v>
      </c>
      <c r="I14" s="1">
        <v>5</v>
      </c>
      <c r="J14" s="1">
        <v>4</v>
      </c>
      <c r="K14" s="1">
        <v>4</v>
      </c>
      <c r="L14" s="1">
        <f t="shared" si="3"/>
        <v>4.333333333333333</v>
      </c>
      <c r="M14" s="1">
        <f t="shared" si="2"/>
        <v>0</v>
      </c>
      <c r="N14" t="str">
        <f>IF(L14&gt;=8,ROWS($E$2:L14),"")</f>
        <v/>
      </c>
    </row>
    <row r="15" spans="1:14" x14ac:dyDescent="0.25">
      <c r="A15" s="1" t="s">
        <v>35</v>
      </c>
      <c r="B15" s="2">
        <v>8</v>
      </c>
      <c r="C15" s="2">
        <v>5</v>
      </c>
      <c r="D15" s="2">
        <v>8</v>
      </c>
      <c r="E15" s="2">
        <f t="shared" si="0"/>
        <v>7</v>
      </c>
      <c r="F15" s="2">
        <f t="shared" si="1"/>
        <v>240000</v>
      </c>
      <c r="G15" t="str">
        <f>IF(E15&gt;=8,ROWS($E$2:E15),"")</f>
        <v/>
      </c>
      <c r="H15" s="1" t="s">
        <v>36</v>
      </c>
      <c r="I15" s="1">
        <v>4</v>
      </c>
      <c r="J15" s="1">
        <v>5</v>
      </c>
      <c r="K15" s="1">
        <v>5</v>
      </c>
      <c r="L15" s="1">
        <f t="shared" si="3"/>
        <v>4.666666666666667</v>
      </c>
      <c r="M15" s="1">
        <f t="shared" si="2"/>
        <v>0</v>
      </c>
      <c r="N15" t="str">
        <f>IF(L15&gt;=8,ROWS($E$2:L15),"")</f>
        <v/>
      </c>
    </row>
    <row r="16" spans="1:14" x14ac:dyDescent="0.25">
      <c r="A16" s="1" t="s">
        <v>37</v>
      </c>
      <c r="B16" s="2">
        <v>5</v>
      </c>
      <c r="C16" s="2">
        <v>6</v>
      </c>
      <c r="D16" s="2">
        <v>5</v>
      </c>
      <c r="E16" s="2">
        <f t="shared" si="0"/>
        <v>5.333333333333333</v>
      </c>
      <c r="F16" s="2">
        <f t="shared" si="1"/>
        <v>0</v>
      </c>
      <c r="G16" t="str">
        <f>IF(E16&gt;=8,ROWS($E$2:E16),"")</f>
        <v/>
      </c>
      <c r="H16" s="1" t="s">
        <v>38</v>
      </c>
      <c r="I16" s="1">
        <v>4</v>
      </c>
      <c r="J16" s="1">
        <v>6</v>
      </c>
      <c r="K16" s="1">
        <v>5</v>
      </c>
      <c r="L16" s="1">
        <f t="shared" si="3"/>
        <v>5</v>
      </c>
      <c r="M16" s="1">
        <f t="shared" si="2"/>
        <v>0</v>
      </c>
      <c r="N16" t="str">
        <f>IF(L16&gt;=8,ROWS($E$2:L16),"")</f>
        <v/>
      </c>
    </row>
    <row r="17" spans="1:14" x14ac:dyDescent="0.25">
      <c r="A17" s="1" t="s">
        <v>39</v>
      </c>
      <c r="B17" s="2">
        <v>5</v>
      </c>
      <c r="C17" s="2">
        <v>5</v>
      </c>
      <c r="D17" s="2">
        <v>5</v>
      </c>
      <c r="E17" s="2">
        <f t="shared" si="0"/>
        <v>5</v>
      </c>
      <c r="F17" s="2">
        <f t="shared" si="1"/>
        <v>0</v>
      </c>
      <c r="G17" t="str">
        <f>IF(E17&gt;=8,ROWS($E$2:E17),"")</f>
        <v/>
      </c>
      <c r="H17" s="1" t="s">
        <v>40</v>
      </c>
      <c r="I17" s="1">
        <v>7</v>
      </c>
      <c r="J17" s="1">
        <v>5</v>
      </c>
      <c r="K17" s="1">
        <v>4</v>
      </c>
      <c r="L17" s="1">
        <f t="shared" si="3"/>
        <v>5.333333333333333</v>
      </c>
      <c r="M17" s="1">
        <f t="shared" si="2"/>
        <v>0</v>
      </c>
      <c r="N17" t="str">
        <f>IF(L17&gt;=8,ROWS($E$2:L17),"")</f>
        <v/>
      </c>
    </row>
    <row r="18" spans="1:14" x14ac:dyDescent="0.25">
      <c r="A18" s="1" t="s">
        <v>41</v>
      </c>
      <c r="B18" s="2">
        <v>9</v>
      </c>
      <c r="C18" s="2">
        <v>9</v>
      </c>
      <c r="D18" s="2">
        <v>9</v>
      </c>
      <c r="E18" s="2">
        <f t="shared" si="0"/>
        <v>9</v>
      </c>
      <c r="F18" s="2">
        <f t="shared" si="1"/>
        <v>300000</v>
      </c>
      <c r="G18">
        <f>IF(E18&gt;=8,ROWS($E$2:E18),"")</f>
        <v>17</v>
      </c>
      <c r="H18" s="1" t="s">
        <v>42</v>
      </c>
      <c r="I18" s="1">
        <v>6</v>
      </c>
      <c r="J18" s="1">
        <v>5</v>
      </c>
      <c r="K18" s="1">
        <v>4</v>
      </c>
      <c r="L18" s="1">
        <f t="shared" si="3"/>
        <v>5</v>
      </c>
      <c r="M18" s="1">
        <f t="shared" si="2"/>
        <v>0</v>
      </c>
      <c r="N18" t="str">
        <f>IF(L18&gt;=8,ROWS($E$2:L18),"")</f>
        <v/>
      </c>
    </row>
    <row r="19" spans="1:14" x14ac:dyDescent="0.25">
      <c r="A19" s="1" t="s">
        <v>43</v>
      </c>
      <c r="B19" s="2">
        <v>7</v>
      </c>
      <c r="C19" s="2">
        <v>4</v>
      </c>
      <c r="D19" s="2">
        <v>4</v>
      </c>
      <c r="E19" s="2">
        <f t="shared" si="0"/>
        <v>5</v>
      </c>
      <c r="F19" s="2">
        <f t="shared" si="1"/>
        <v>0</v>
      </c>
      <c r="G19" t="str">
        <f>IF(E19&gt;=8,ROWS($E$2:E19),"")</f>
        <v/>
      </c>
      <c r="H19" s="1" t="s">
        <v>44</v>
      </c>
      <c r="I19" s="1">
        <v>5</v>
      </c>
      <c r="J19" s="1">
        <v>4</v>
      </c>
      <c r="K19" s="1">
        <v>5</v>
      </c>
      <c r="L19" s="1">
        <f t="shared" si="3"/>
        <v>4.666666666666667</v>
      </c>
      <c r="M19" s="1">
        <f t="shared" si="2"/>
        <v>0</v>
      </c>
      <c r="N19" t="str">
        <f>IF(L19&gt;=8,ROWS($E$2:L19),"")</f>
        <v/>
      </c>
    </row>
    <row r="20" spans="1:14" x14ac:dyDescent="0.25">
      <c r="A20" s="1" t="s">
        <v>45</v>
      </c>
      <c r="B20" s="2">
        <v>5</v>
      </c>
      <c r="C20" s="2">
        <v>5</v>
      </c>
      <c r="D20" s="2">
        <v>4</v>
      </c>
      <c r="E20" s="2">
        <f t="shared" si="0"/>
        <v>4.666666666666667</v>
      </c>
      <c r="F20" s="2">
        <f t="shared" si="1"/>
        <v>0</v>
      </c>
      <c r="G20" t="str">
        <f>IF(E20&gt;=8,ROWS($E$2:E20),"")</f>
        <v/>
      </c>
      <c r="H20" s="1" t="s">
        <v>46</v>
      </c>
      <c r="I20" s="1">
        <v>4</v>
      </c>
      <c r="J20" s="1">
        <v>4</v>
      </c>
      <c r="K20" s="1">
        <v>4</v>
      </c>
      <c r="L20" s="1">
        <f t="shared" si="3"/>
        <v>4</v>
      </c>
      <c r="M20" s="1">
        <f t="shared" si="2"/>
        <v>0</v>
      </c>
      <c r="N20" t="str">
        <f>IF(L20&gt;=8,ROWS($E$2:L20),"")</f>
        <v/>
      </c>
    </row>
    <row r="21" spans="1:14" x14ac:dyDescent="0.25">
      <c r="A21" s="1" t="s">
        <v>47</v>
      </c>
      <c r="B21" s="2">
        <v>5</v>
      </c>
      <c r="C21" s="2">
        <v>8</v>
      </c>
      <c r="D21" s="2">
        <v>5</v>
      </c>
      <c r="E21" s="2">
        <f t="shared" si="0"/>
        <v>6</v>
      </c>
      <c r="F21" s="2">
        <f t="shared" si="1"/>
        <v>240000</v>
      </c>
      <c r="G21" t="str">
        <f>IF(E21&gt;=8,ROWS($E$2:E21),"")</f>
        <v/>
      </c>
      <c r="H21" s="1" t="s">
        <v>48</v>
      </c>
      <c r="I21" s="1">
        <v>8</v>
      </c>
      <c r="J21" s="1">
        <v>10</v>
      </c>
      <c r="K21" s="1">
        <v>10</v>
      </c>
      <c r="L21" s="1">
        <f t="shared" si="3"/>
        <v>9.3333333333333339</v>
      </c>
      <c r="M21" s="1">
        <f t="shared" si="2"/>
        <v>300000</v>
      </c>
      <c r="N21">
        <f>IF(L21&gt;=8,ROWS($E$2:L21),"")</f>
        <v>20</v>
      </c>
    </row>
    <row r="22" spans="1:14" x14ac:dyDescent="0.25">
      <c r="A22" s="1" t="s">
        <v>49</v>
      </c>
      <c r="B22" s="2">
        <v>5</v>
      </c>
      <c r="C22" s="2">
        <v>9</v>
      </c>
      <c r="D22" s="2">
        <v>6</v>
      </c>
      <c r="E22" s="2">
        <f t="shared" si="0"/>
        <v>6.666666666666667</v>
      </c>
      <c r="F22" s="2">
        <f t="shared" si="1"/>
        <v>240000</v>
      </c>
      <c r="G22" t="str">
        <f>IF(E22&gt;=8,ROWS($E$2:E22),"")</f>
        <v/>
      </c>
      <c r="H22" s="1" t="s">
        <v>50</v>
      </c>
      <c r="I22" s="1">
        <v>6</v>
      </c>
      <c r="J22" s="1">
        <v>8</v>
      </c>
      <c r="K22" s="1">
        <v>5</v>
      </c>
      <c r="L22" s="1">
        <f t="shared" si="3"/>
        <v>6.333333333333333</v>
      </c>
      <c r="M22" s="1">
        <f t="shared" si="2"/>
        <v>240000</v>
      </c>
      <c r="N22" t="str">
        <f>IF(L22&gt;=8,ROWS($E$2:L22),"")</f>
        <v/>
      </c>
    </row>
    <row r="26" spans="1:14" x14ac:dyDescent="0.25">
      <c r="A26" s="19"/>
      <c r="B26" s="19"/>
    </row>
    <row r="27" spans="1:14" x14ac:dyDescent="0.25">
      <c r="A27" s="4"/>
      <c r="B27" s="5"/>
    </row>
    <row r="28" spans="1:14" x14ac:dyDescent="0.25">
      <c r="A28" s="6"/>
      <c r="B28" s="6"/>
    </row>
    <row r="29" spans="1:14" x14ac:dyDescent="0.25">
      <c r="A29" s="6"/>
      <c r="B29" s="6"/>
    </row>
    <row r="30" spans="1:14" x14ac:dyDescent="0.25">
      <c r="A30" s="7"/>
      <c r="B30" s="6"/>
    </row>
    <row r="31" spans="1:14" x14ac:dyDescent="0.25">
      <c r="A31" s="8"/>
      <c r="B31" s="6"/>
    </row>
  </sheetData>
  <mergeCells count="3">
    <mergeCell ref="A1:F1"/>
    <mergeCell ref="H1:M1"/>
    <mergeCell ref="A26:B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N3" sqref="N3:N22"/>
    </sheetView>
  </sheetViews>
  <sheetFormatPr defaultRowHeight="15" x14ac:dyDescent="0.25"/>
  <cols>
    <col min="1" max="1" width="16.85546875" customWidth="1"/>
    <col min="5" max="5" width="5.5703125" customWidth="1"/>
    <col min="6" max="6" width="12.28515625" customWidth="1"/>
    <col min="8" max="8" width="16.5703125" customWidth="1"/>
    <col min="12" max="12" width="4.85546875" customWidth="1"/>
    <col min="13" max="13" width="10.42578125" customWidth="1"/>
  </cols>
  <sheetData>
    <row r="1" spans="1:14" ht="15.75" thickTop="1" x14ac:dyDescent="0.25">
      <c r="A1" s="20" t="s">
        <v>0</v>
      </c>
      <c r="B1" s="21"/>
      <c r="C1" s="21"/>
      <c r="D1" s="21"/>
      <c r="E1" s="21"/>
      <c r="F1" s="22"/>
      <c r="H1" s="18" t="s">
        <v>0</v>
      </c>
      <c r="I1" s="18"/>
      <c r="J1" s="18"/>
      <c r="K1" s="18"/>
      <c r="L1" s="18"/>
      <c r="M1" s="18"/>
    </row>
    <row r="2" spans="1:14" x14ac:dyDescent="0.25">
      <c r="A2" s="3" t="s">
        <v>51</v>
      </c>
      <c r="B2" s="1" t="s">
        <v>52</v>
      </c>
      <c r="C2" s="1" t="s">
        <v>53</v>
      </c>
      <c r="D2" s="1" t="s">
        <v>4</v>
      </c>
      <c r="E2" s="1" t="s">
        <v>224</v>
      </c>
      <c r="F2" s="1" t="s">
        <v>54</v>
      </c>
      <c r="G2">
        <f>COUNTIF(E2:E22,"&gt;=8")</f>
        <v>2</v>
      </c>
      <c r="H2" s="1" t="s">
        <v>51</v>
      </c>
      <c r="I2" s="1" t="s">
        <v>55</v>
      </c>
      <c r="J2" s="1" t="s">
        <v>53</v>
      </c>
      <c r="K2" s="1" t="s">
        <v>4</v>
      </c>
      <c r="L2" s="1" t="s">
        <v>224</v>
      </c>
      <c r="M2" s="1" t="s">
        <v>54</v>
      </c>
      <c r="N2">
        <f>COUNTIF(L2:L22,"&gt;=8")</f>
        <v>1</v>
      </c>
    </row>
    <row r="3" spans="1:14" x14ac:dyDescent="0.25">
      <c r="A3" s="3" t="s">
        <v>56</v>
      </c>
      <c r="B3" s="1">
        <v>9</v>
      </c>
      <c r="C3" s="1">
        <v>8</v>
      </c>
      <c r="D3" s="1">
        <v>9</v>
      </c>
      <c r="E3" s="1">
        <f>(B3+C3+D3)/3</f>
        <v>8.6666666666666661</v>
      </c>
      <c r="F3" s="1">
        <f>IF(E3&lt;5.5,0, IF(AND(E3&gt;5.5,E3&lt;6),200000, IF(AND(OR(E3&gt;6,E3=6),E3&lt;8),200000*1.2, IF(AND(OR(E3&gt;8,E3=8),E3&lt;10),200000*1.5))))</f>
        <v>300000</v>
      </c>
      <c r="G3">
        <f>IF(E3&gt;=8,ROWS($E$2:E3),"")</f>
        <v>2</v>
      </c>
      <c r="H3" s="1" t="s">
        <v>57</v>
      </c>
      <c r="I3" s="1">
        <v>6</v>
      </c>
      <c r="J3" s="1">
        <v>6</v>
      </c>
      <c r="K3" s="1">
        <v>5</v>
      </c>
      <c r="L3" s="1">
        <f>(I3+J3+K3)/3</f>
        <v>5.666666666666667</v>
      </c>
      <c r="M3" s="1">
        <f>IF(L3&lt;5.5,0, IF(AND(L3&gt;5.5,L3&lt;6),200000, IF(AND(OR(L3&gt;6,L3=6),L3&lt;8),200000*1.2, IF(AND(OR(L3&gt;8,L3=8),L3&lt;10),200000*1.5))))</f>
        <v>200000</v>
      </c>
      <c r="N3" t="str">
        <f>IF(L3&gt;=8,ROWS($E$2:L3),"")</f>
        <v/>
      </c>
    </row>
    <row r="4" spans="1:14" x14ac:dyDescent="0.25">
      <c r="A4" s="3" t="s">
        <v>58</v>
      </c>
      <c r="B4" s="1">
        <v>8</v>
      </c>
      <c r="C4" s="1">
        <v>6</v>
      </c>
      <c r="D4" s="1">
        <v>7</v>
      </c>
      <c r="E4" s="1">
        <f t="shared" ref="E4:E22" si="0">(B4+C4+D4)/3</f>
        <v>7</v>
      </c>
      <c r="F4" s="1">
        <f t="shared" ref="F4:F22" si="1">IF(E4&lt;5.5,0, IF(AND(E4&gt;5.5,E4&lt;6),200000, IF(AND(OR(E4&gt;6,E4=6),E4&lt;8),200000*1.2, IF(AND(OR(E4&gt;8,E4=8),E4&lt;10),200000*1.5))))</f>
        <v>240000</v>
      </c>
      <c r="G4" t="str">
        <f>IF(E4&gt;=8,ROWS($E$2:E4),"")</f>
        <v/>
      </c>
      <c r="H4" s="1" t="s">
        <v>59</v>
      </c>
      <c r="I4" s="1">
        <v>4</v>
      </c>
      <c r="J4" s="1">
        <v>5</v>
      </c>
      <c r="K4" s="1">
        <v>8</v>
      </c>
      <c r="L4" s="1">
        <f t="shared" ref="L4:L22" si="2">(I4+J4+K4)/3</f>
        <v>5.666666666666667</v>
      </c>
      <c r="M4" s="1">
        <f t="shared" ref="M4:M22" si="3">IF(L4&lt;5.5,0, IF(AND(L4&gt;5.5,L4&lt;6),200000, IF(AND(OR(L4&gt;6,L4=6),L4&lt;8),200000*1.2, IF(AND(OR(L4&gt;8,L4=8),L4&lt;10),200000*1.5))))</f>
        <v>200000</v>
      </c>
      <c r="N4" t="str">
        <f>IF(L4&gt;=8,ROWS($E$2:L4),"")</f>
        <v/>
      </c>
    </row>
    <row r="5" spans="1:14" x14ac:dyDescent="0.25">
      <c r="A5" s="3" t="s">
        <v>60</v>
      </c>
      <c r="B5" s="1">
        <v>4</v>
      </c>
      <c r="C5" s="1">
        <v>5</v>
      </c>
      <c r="D5" s="1">
        <v>4</v>
      </c>
      <c r="E5" s="1">
        <f t="shared" si="0"/>
        <v>4.333333333333333</v>
      </c>
      <c r="F5" s="1">
        <f t="shared" si="1"/>
        <v>0</v>
      </c>
      <c r="G5" t="str">
        <f>IF(E5&gt;=8,ROWS($E$2:E5),"")</f>
        <v/>
      </c>
      <c r="H5" s="1" t="s">
        <v>61</v>
      </c>
      <c r="I5" s="1">
        <v>4</v>
      </c>
      <c r="J5" s="1">
        <v>4</v>
      </c>
      <c r="K5" s="1">
        <v>8</v>
      </c>
      <c r="L5" s="1">
        <f t="shared" si="2"/>
        <v>5.333333333333333</v>
      </c>
      <c r="M5" s="1">
        <f t="shared" si="3"/>
        <v>0</v>
      </c>
      <c r="N5" t="str">
        <f>IF(L5&gt;=8,ROWS($E$2:L5),"")</f>
        <v/>
      </c>
    </row>
    <row r="6" spans="1:14" x14ac:dyDescent="0.25">
      <c r="A6" s="3" t="s">
        <v>62</v>
      </c>
      <c r="B6" s="1">
        <v>6</v>
      </c>
      <c r="C6" s="1">
        <v>8</v>
      </c>
      <c r="D6" s="1">
        <v>8</v>
      </c>
      <c r="E6" s="1">
        <f t="shared" si="0"/>
        <v>7.333333333333333</v>
      </c>
      <c r="F6" s="1">
        <f t="shared" si="1"/>
        <v>240000</v>
      </c>
      <c r="G6" t="str">
        <f>IF(E6&gt;=8,ROWS($E$2:E6),"")</f>
        <v/>
      </c>
      <c r="H6" s="1" t="s">
        <v>63</v>
      </c>
      <c r="I6" s="1">
        <v>9</v>
      </c>
      <c r="J6" s="1">
        <v>8</v>
      </c>
      <c r="K6" s="1">
        <v>8</v>
      </c>
      <c r="L6" s="1">
        <f t="shared" si="2"/>
        <v>8.3333333333333339</v>
      </c>
      <c r="M6" s="1">
        <f t="shared" si="3"/>
        <v>300000</v>
      </c>
      <c r="N6">
        <f>IF(L6&gt;=8,ROWS($E$2:L6),"")</f>
        <v>5</v>
      </c>
    </row>
    <row r="7" spans="1:14" x14ac:dyDescent="0.25">
      <c r="A7" s="3" t="s">
        <v>64</v>
      </c>
      <c r="B7" s="1">
        <v>5</v>
      </c>
      <c r="C7" s="1">
        <v>6</v>
      </c>
      <c r="D7" s="1">
        <v>5</v>
      </c>
      <c r="E7" s="1">
        <f t="shared" si="0"/>
        <v>5.333333333333333</v>
      </c>
      <c r="F7" s="1">
        <f t="shared" si="1"/>
        <v>0</v>
      </c>
      <c r="G7" t="str">
        <f>IF(E7&gt;=8,ROWS($E$2:E7),"")</f>
        <v/>
      </c>
      <c r="H7" s="1" t="s">
        <v>65</v>
      </c>
      <c r="I7" s="1">
        <v>7</v>
      </c>
      <c r="J7" s="1">
        <v>7</v>
      </c>
      <c r="K7" s="1">
        <v>4</v>
      </c>
      <c r="L7" s="1">
        <f t="shared" si="2"/>
        <v>6</v>
      </c>
      <c r="M7" s="1">
        <f t="shared" si="3"/>
        <v>240000</v>
      </c>
      <c r="N7" t="str">
        <f>IF(L7&gt;=8,ROWS($E$2:L7),"")</f>
        <v/>
      </c>
    </row>
    <row r="8" spans="1:14" x14ac:dyDescent="0.25">
      <c r="A8" s="3" t="s">
        <v>66</v>
      </c>
      <c r="B8" s="1">
        <v>4</v>
      </c>
      <c r="C8" s="1">
        <v>5</v>
      </c>
      <c r="D8" s="1">
        <v>6</v>
      </c>
      <c r="E8" s="1">
        <f t="shared" si="0"/>
        <v>5</v>
      </c>
      <c r="F8" s="1">
        <f t="shared" si="1"/>
        <v>0</v>
      </c>
      <c r="G8" t="str">
        <f>IF(E8&gt;=8,ROWS($E$2:E8),"")</f>
        <v/>
      </c>
      <c r="H8" s="1" t="s">
        <v>67</v>
      </c>
      <c r="I8" s="1">
        <v>8</v>
      </c>
      <c r="J8" s="1">
        <v>5</v>
      </c>
      <c r="K8" s="1">
        <v>5</v>
      </c>
      <c r="L8" s="1">
        <f t="shared" si="2"/>
        <v>6</v>
      </c>
      <c r="M8" s="1">
        <f t="shared" si="3"/>
        <v>240000</v>
      </c>
      <c r="N8" t="str">
        <f>IF(L8&gt;=8,ROWS($E$2:L8),"")</f>
        <v/>
      </c>
    </row>
    <row r="9" spans="1:14" x14ac:dyDescent="0.25">
      <c r="A9" s="3" t="s">
        <v>68</v>
      </c>
      <c r="B9" s="1">
        <v>4</v>
      </c>
      <c r="C9" s="1">
        <v>4</v>
      </c>
      <c r="D9" s="1">
        <v>5</v>
      </c>
      <c r="E9" s="1">
        <f t="shared" si="0"/>
        <v>4.333333333333333</v>
      </c>
      <c r="F9" s="1">
        <f t="shared" si="1"/>
        <v>0</v>
      </c>
      <c r="G9" t="str">
        <f>IF(E9&gt;=8,ROWS($E$2:E9),"")</f>
        <v/>
      </c>
      <c r="H9" s="1" t="s">
        <v>69</v>
      </c>
      <c r="I9" s="1">
        <v>4</v>
      </c>
      <c r="J9" s="1">
        <v>6</v>
      </c>
      <c r="K9" s="1">
        <v>5</v>
      </c>
      <c r="L9" s="1">
        <f t="shared" si="2"/>
        <v>5</v>
      </c>
      <c r="M9" s="1">
        <f t="shared" si="3"/>
        <v>0</v>
      </c>
      <c r="N9" t="str">
        <f>IF(L9&gt;=8,ROWS($E$2:L9),"")</f>
        <v/>
      </c>
    </row>
    <row r="10" spans="1:14" x14ac:dyDescent="0.25">
      <c r="A10" s="3" t="s">
        <v>70</v>
      </c>
      <c r="B10" s="1">
        <v>4</v>
      </c>
      <c r="C10" s="1">
        <v>4</v>
      </c>
      <c r="D10" s="1">
        <v>5</v>
      </c>
      <c r="E10" s="1">
        <f t="shared" si="0"/>
        <v>4.333333333333333</v>
      </c>
      <c r="F10" s="1">
        <f t="shared" si="1"/>
        <v>0</v>
      </c>
      <c r="G10" t="str">
        <f>IF(E10&gt;=8,ROWS($E$2:E10),"")</f>
        <v/>
      </c>
      <c r="H10" s="1" t="s">
        <v>71</v>
      </c>
      <c r="I10" s="1">
        <v>4</v>
      </c>
      <c r="J10" s="1">
        <v>4</v>
      </c>
      <c r="K10" s="1">
        <v>8</v>
      </c>
      <c r="L10" s="1">
        <f t="shared" si="2"/>
        <v>5.333333333333333</v>
      </c>
      <c r="M10" s="1">
        <f t="shared" si="3"/>
        <v>0</v>
      </c>
      <c r="N10" t="str">
        <f>IF(L10&gt;=8,ROWS($E$2:L10),"")</f>
        <v/>
      </c>
    </row>
    <row r="11" spans="1:14" x14ac:dyDescent="0.25">
      <c r="A11" s="3" t="s">
        <v>72</v>
      </c>
      <c r="B11" s="1">
        <v>6</v>
      </c>
      <c r="C11" s="1">
        <v>6</v>
      </c>
      <c r="D11" s="1">
        <v>7</v>
      </c>
      <c r="E11" s="1">
        <f t="shared" si="0"/>
        <v>6.333333333333333</v>
      </c>
      <c r="F11" s="1">
        <f t="shared" si="1"/>
        <v>240000</v>
      </c>
      <c r="G11" t="str">
        <f>IF(E11&gt;=8,ROWS($E$2:E11),"")</f>
        <v/>
      </c>
      <c r="H11" s="1" t="s">
        <v>73</v>
      </c>
      <c r="I11" s="1">
        <v>5</v>
      </c>
      <c r="J11" s="1">
        <v>4</v>
      </c>
      <c r="K11" s="1">
        <v>9</v>
      </c>
      <c r="L11" s="1">
        <f t="shared" si="2"/>
        <v>6</v>
      </c>
      <c r="M11" s="1">
        <f t="shared" si="3"/>
        <v>240000</v>
      </c>
      <c r="N11" t="str">
        <f>IF(L11&gt;=8,ROWS($E$2:L11),"")</f>
        <v/>
      </c>
    </row>
    <row r="12" spans="1:14" x14ac:dyDescent="0.25">
      <c r="A12" s="3" t="s">
        <v>74</v>
      </c>
      <c r="B12" s="1">
        <v>5</v>
      </c>
      <c r="C12" s="1">
        <v>6</v>
      </c>
      <c r="D12" s="1">
        <v>5</v>
      </c>
      <c r="E12" s="1">
        <f t="shared" si="0"/>
        <v>5.333333333333333</v>
      </c>
      <c r="F12" s="1">
        <f t="shared" si="1"/>
        <v>0</v>
      </c>
      <c r="G12" t="str">
        <f>IF(E12&gt;=8,ROWS($E$2:E12),"")</f>
        <v/>
      </c>
      <c r="H12" s="1" t="s">
        <v>75</v>
      </c>
      <c r="I12" s="1">
        <v>9</v>
      </c>
      <c r="J12" s="1">
        <v>3</v>
      </c>
      <c r="K12" s="1">
        <v>8</v>
      </c>
      <c r="L12" s="1">
        <f t="shared" si="2"/>
        <v>6.666666666666667</v>
      </c>
      <c r="M12" s="1">
        <f t="shared" si="3"/>
        <v>240000</v>
      </c>
      <c r="N12" t="str">
        <f>IF(L12&gt;=8,ROWS($E$2:L12),"")</f>
        <v/>
      </c>
    </row>
    <row r="13" spans="1:14" x14ac:dyDescent="0.25">
      <c r="A13" s="3" t="s">
        <v>76</v>
      </c>
      <c r="B13" s="1">
        <v>5</v>
      </c>
      <c r="C13" s="1">
        <v>5</v>
      </c>
      <c r="D13" s="1">
        <v>7</v>
      </c>
      <c r="E13" s="1">
        <f t="shared" si="0"/>
        <v>5.666666666666667</v>
      </c>
      <c r="F13" s="1">
        <f t="shared" si="1"/>
        <v>200000</v>
      </c>
      <c r="G13" t="str">
        <f>IF(E13&gt;=8,ROWS($E$2:E13),"")</f>
        <v/>
      </c>
      <c r="H13" s="1" t="s">
        <v>77</v>
      </c>
      <c r="I13" s="1">
        <v>4</v>
      </c>
      <c r="J13" s="1">
        <v>9</v>
      </c>
      <c r="K13" s="1">
        <v>5</v>
      </c>
      <c r="L13" s="1">
        <f t="shared" si="2"/>
        <v>6</v>
      </c>
      <c r="M13" s="1">
        <f t="shared" si="3"/>
        <v>240000</v>
      </c>
      <c r="N13" t="str">
        <f>IF(L13&gt;=8,ROWS($E$2:L13),"")</f>
        <v/>
      </c>
    </row>
    <row r="14" spans="1:14" x14ac:dyDescent="0.25">
      <c r="A14" s="3" t="s">
        <v>78</v>
      </c>
      <c r="B14" s="1">
        <v>9</v>
      </c>
      <c r="C14" s="1">
        <v>7</v>
      </c>
      <c r="D14" s="1">
        <v>8</v>
      </c>
      <c r="E14" s="1">
        <f t="shared" si="0"/>
        <v>8</v>
      </c>
      <c r="F14" s="1">
        <f t="shared" si="1"/>
        <v>300000</v>
      </c>
      <c r="G14">
        <f>IF(E14&gt;=8,ROWS($E$2:E14),"")</f>
        <v>13</v>
      </c>
      <c r="H14" s="1" t="s">
        <v>79</v>
      </c>
      <c r="I14" s="1">
        <v>5</v>
      </c>
      <c r="J14" s="1">
        <v>9</v>
      </c>
      <c r="K14" s="1">
        <v>4</v>
      </c>
      <c r="L14" s="1">
        <f t="shared" si="2"/>
        <v>6</v>
      </c>
      <c r="M14" s="1">
        <f t="shared" si="3"/>
        <v>240000</v>
      </c>
      <c r="N14" t="str">
        <f>IF(L14&gt;=8,ROWS($E$2:L14),"")</f>
        <v/>
      </c>
    </row>
    <row r="15" spans="1:14" x14ac:dyDescent="0.25">
      <c r="A15" s="3" t="s">
        <v>80</v>
      </c>
      <c r="B15" s="1">
        <v>8</v>
      </c>
      <c r="C15" s="1">
        <v>6</v>
      </c>
      <c r="D15" s="1">
        <v>7</v>
      </c>
      <c r="E15" s="1">
        <f t="shared" si="0"/>
        <v>7</v>
      </c>
      <c r="F15" s="1">
        <f t="shared" si="1"/>
        <v>240000</v>
      </c>
      <c r="G15" t="str">
        <f>IF(E15&gt;=8,ROWS($E$2:E15),"")</f>
        <v/>
      </c>
      <c r="H15" s="1" t="s">
        <v>81</v>
      </c>
      <c r="I15" s="1">
        <v>6</v>
      </c>
      <c r="J15" s="1">
        <v>8</v>
      </c>
      <c r="K15" s="1">
        <v>8</v>
      </c>
      <c r="L15" s="1">
        <f t="shared" si="2"/>
        <v>7.333333333333333</v>
      </c>
      <c r="M15" s="1">
        <f t="shared" si="3"/>
        <v>240000</v>
      </c>
      <c r="N15" t="str">
        <f>IF(L15&gt;=8,ROWS($E$2:L15),"")</f>
        <v/>
      </c>
    </row>
    <row r="16" spans="1:14" x14ac:dyDescent="0.25">
      <c r="A16" s="3" t="s">
        <v>82</v>
      </c>
      <c r="B16" s="1">
        <v>7</v>
      </c>
      <c r="C16" s="1">
        <v>6</v>
      </c>
      <c r="D16" s="1">
        <v>5</v>
      </c>
      <c r="E16" s="1">
        <f t="shared" si="0"/>
        <v>6</v>
      </c>
      <c r="F16" s="1">
        <f t="shared" si="1"/>
        <v>240000</v>
      </c>
      <c r="G16" t="str">
        <f>IF(E16&gt;=8,ROWS($E$2:E16),"")</f>
        <v/>
      </c>
      <c r="H16" s="1" t="s">
        <v>83</v>
      </c>
      <c r="I16" s="1">
        <v>4</v>
      </c>
      <c r="J16" s="1">
        <v>4</v>
      </c>
      <c r="K16" s="1">
        <v>4</v>
      </c>
      <c r="L16" s="1">
        <f t="shared" si="2"/>
        <v>4</v>
      </c>
      <c r="M16" s="1">
        <f t="shared" si="3"/>
        <v>0</v>
      </c>
      <c r="N16" t="str">
        <f>IF(L16&gt;=8,ROWS($E$2:L16),"")</f>
        <v/>
      </c>
    </row>
    <row r="17" spans="1:14" x14ac:dyDescent="0.25">
      <c r="A17" s="3" t="s">
        <v>84</v>
      </c>
      <c r="B17" s="1">
        <v>6</v>
      </c>
      <c r="C17" s="1">
        <v>5</v>
      </c>
      <c r="D17" s="1">
        <v>5</v>
      </c>
      <c r="E17" s="1">
        <f t="shared" si="0"/>
        <v>5.333333333333333</v>
      </c>
      <c r="F17" s="1">
        <f t="shared" si="1"/>
        <v>0</v>
      </c>
      <c r="G17" t="str">
        <f>IF(E17&gt;=8,ROWS($E$2:E17),"")</f>
        <v/>
      </c>
      <c r="H17" s="1" t="s">
        <v>85</v>
      </c>
      <c r="I17" s="1">
        <v>8</v>
      </c>
      <c r="J17" s="1">
        <v>5</v>
      </c>
      <c r="K17" s="1">
        <v>6</v>
      </c>
      <c r="L17" s="1">
        <f t="shared" si="2"/>
        <v>6.333333333333333</v>
      </c>
      <c r="M17" s="1">
        <f t="shared" si="3"/>
        <v>240000</v>
      </c>
      <c r="N17" t="str">
        <f>IF(L17&gt;=8,ROWS($E$2:L17),"")</f>
        <v/>
      </c>
    </row>
    <row r="18" spans="1:14" x14ac:dyDescent="0.25">
      <c r="A18" s="3" t="s">
        <v>86</v>
      </c>
      <c r="B18" s="1">
        <v>5</v>
      </c>
      <c r="C18" s="1">
        <v>6</v>
      </c>
      <c r="D18" s="1">
        <v>5</v>
      </c>
      <c r="E18" s="1">
        <f t="shared" si="0"/>
        <v>5.333333333333333</v>
      </c>
      <c r="F18" s="1">
        <f t="shared" si="1"/>
        <v>0</v>
      </c>
      <c r="G18" t="str">
        <f>IF(E18&gt;=8,ROWS($E$2:E18),"")</f>
        <v/>
      </c>
      <c r="H18" s="1" t="s">
        <v>87</v>
      </c>
      <c r="I18" s="1">
        <v>6</v>
      </c>
      <c r="J18" s="1">
        <v>8</v>
      </c>
      <c r="K18" s="1">
        <v>6</v>
      </c>
      <c r="L18" s="1">
        <f t="shared" si="2"/>
        <v>6.666666666666667</v>
      </c>
      <c r="M18" s="1">
        <f t="shared" si="3"/>
        <v>240000</v>
      </c>
      <c r="N18" t="str">
        <f>IF(L18&gt;=8,ROWS($E$2:L18),"")</f>
        <v/>
      </c>
    </row>
    <row r="19" spans="1:14" x14ac:dyDescent="0.25">
      <c r="A19" s="3" t="s">
        <v>88</v>
      </c>
      <c r="B19" s="1">
        <v>5</v>
      </c>
      <c r="C19" s="1">
        <v>7</v>
      </c>
      <c r="D19" s="1">
        <v>6</v>
      </c>
      <c r="E19" s="1">
        <f t="shared" si="0"/>
        <v>6</v>
      </c>
      <c r="F19" s="1">
        <f t="shared" si="1"/>
        <v>240000</v>
      </c>
      <c r="G19" t="str">
        <f>IF(E19&gt;=8,ROWS($E$2:E19),"")</f>
        <v/>
      </c>
      <c r="H19" s="1" t="s">
        <v>89</v>
      </c>
      <c r="I19" s="1">
        <v>6</v>
      </c>
      <c r="J19" s="1">
        <v>5</v>
      </c>
      <c r="K19" s="1">
        <v>6</v>
      </c>
      <c r="L19" s="1">
        <f t="shared" si="2"/>
        <v>5.666666666666667</v>
      </c>
      <c r="M19" s="1">
        <f t="shared" si="3"/>
        <v>200000</v>
      </c>
      <c r="N19" t="str">
        <f>IF(L19&gt;=8,ROWS($E$2:L19),"")</f>
        <v/>
      </c>
    </row>
    <row r="20" spans="1:14" x14ac:dyDescent="0.25">
      <c r="A20" s="3" t="s">
        <v>90</v>
      </c>
      <c r="B20" s="1">
        <v>4</v>
      </c>
      <c r="C20" s="1">
        <v>5</v>
      </c>
      <c r="D20" s="1">
        <v>5</v>
      </c>
      <c r="E20" s="1">
        <f t="shared" si="0"/>
        <v>4.666666666666667</v>
      </c>
      <c r="F20" s="1">
        <f t="shared" si="1"/>
        <v>0</v>
      </c>
      <c r="G20" t="str">
        <f>IF(E20&gt;=8,ROWS($E$2:E20),"")</f>
        <v/>
      </c>
      <c r="H20" s="1" t="s">
        <v>91</v>
      </c>
      <c r="I20" s="1">
        <v>6</v>
      </c>
      <c r="J20" s="1">
        <v>6</v>
      </c>
      <c r="K20" s="1">
        <v>6</v>
      </c>
      <c r="L20" s="1">
        <f t="shared" si="2"/>
        <v>6</v>
      </c>
      <c r="M20" s="1">
        <f t="shared" si="3"/>
        <v>240000</v>
      </c>
      <c r="N20" t="str">
        <f>IF(L20&gt;=8,ROWS($E$2:L20),"")</f>
        <v/>
      </c>
    </row>
    <row r="21" spans="1:14" x14ac:dyDescent="0.25">
      <c r="A21" s="3" t="s">
        <v>92</v>
      </c>
      <c r="B21" s="1">
        <v>4</v>
      </c>
      <c r="C21" s="1">
        <v>5</v>
      </c>
      <c r="D21" s="1">
        <v>4</v>
      </c>
      <c r="E21" s="1">
        <f t="shared" si="0"/>
        <v>4.333333333333333</v>
      </c>
      <c r="F21" s="1">
        <f t="shared" si="1"/>
        <v>0</v>
      </c>
      <c r="G21" t="str">
        <f>IF(E21&gt;=8,ROWS($E$2:E21),"")</f>
        <v/>
      </c>
      <c r="H21" s="1" t="s">
        <v>93</v>
      </c>
      <c r="I21" s="1">
        <v>8</v>
      </c>
      <c r="J21" s="1">
        <v>6</v>
      </c>
      <c r="K21" s="1">
        <v>8</v>
      </c>
      <c r="L21" s="1">
        <f t="shared" si="2"/>
        <v>7.333333333333333</v>
      </c>
      <c r="M21" s="1">
        <f t="shared" si="3"/>
        <v>240000</v>
      </c>
      <c r="N21" t="str">
        <f>IF(L21&gt;=8,ROWS($E$2:L21),"")</f>
        <v/>
      </c>
    </row>
    <row r="22" spans="1:14" x14ac:dyDescent="0.25">
      <c r="A22" s="3" t="s">
        <v>94</v>
      </c>
      <c r="B22" s="1">
        <v>8</v>
      </c>
      <c r="C22" s="1">
        <v>7</v>
      </c>
      <c r="D22" s="1">
        <v>8</v>
      </c>
      <c r="E22" s="1">
        <f t="shared" si="0"/>
        <v>7.666666666666667</v>
      </c>
      <c r="F22" s="1">
        <f t="shared" si="1"/>
        <v>240000</v>
      </c>
      <c r="G22" t="str">
        <f>IF(E22&gt;=8,ROWS($E$2:E22),"")</f>
        <v/>
      </c>
      <c r="H22" s="1" t="s">
        <v>95</v>
      </c>
      <c r="I22" s="1">
        <v>9</v>
      </c>
      <c r="J22" s="1">
        <v>6</v>
      </c>
      <c r="K22" s="1">
        <v>8</v>
      </c>
      <c r="L22" s="1">
        <f t="shared" si="2"/>
        <v>7.666666666666667</v>
      </c>
      <c r="M22" s="1">
        <f t="shared" si="3"/>
        <v>240000</v>
      </c>
      <c r="N22" t="str">
        <f>IF(L22&gt;=8,ROWS($E$2:L22),"")</f>
        <v/>
      </c>
    </row>
    <row r="26" spans="1:14" x14ac:dyDescent="0.25">
      <c r="A26" s="19"/>
      <c r="B26" s="19"/>
    </row>
    <row r="27" spans="1:14" x14ac:dyDescent="0.25">
      <c r="A27" s="9"/>
      <c r="B27" s="10"/>
    </row>
    <row r="28" spans="1:14" x14ac:dyDescent="0.25">
      <c r="A28" s="11"/>
      <c r="B28" s="10"/>
    </row>
    <row r="29" spans="1:14" x14ac:dyDescent="0.25">
      <c r="A29" s="11"/>
      <c r="B29" s="10"/>
    </row>
    <row r="30" spans="1:14" x14ac:dyDescent="0.25">
      <c r="A30" s="12"/>
      <c r="B30" s="10"/>
    </row>
  </sheetData>
  <mergeCells count="3">
    <mergeCell ref="A1:F1"/>
    <mergeCell ref="H1:M1"/>
    <mergeCell ref="A26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N3" sqref="N3:N22"/>
    </sheetView>
  </sheetViews>
  <sheetFormatPr defaultRowHeight="15" x14ac:dyDescent="0.25"/>
  <cols>
    <col min="1" max="1" width="16" customWidth="1"/>
    <col min="2" max="4" width="9.28515625" bestFit="1" customWidth="1"/>
    <col min="5" max="5" width="13.140625" bestFit="1" customWidth="1"/>
    <col min="6" max="6" width="9.28515625" bestFit="1" customWidth="1"/>
    <col min="8" max="8" width="15.42578125" customWidth="1"/>
    <col min="10" max="10" width="12" customWidth="1"/>
    <col min="12" max="12" width="5.28515625" customWidth="1"/>
  </cols>
  <sheetData>
    <row r="1" spans="1:14" x14ac:dyDescent="0.25">
      <c r="A1" s="23" t="s">
        <v>0</v>
      </c>
      <c r="B1" s="24"/>
      <c r="C1" s="24"/>
      <c r="D1" s="24"/>
      <c r="E1" s="24"/>
      <c r="F1" s="25"/>
      <c r="H1" s="18" t="s">
        <v>0</v>
      </c>
      <c r="I1" s="18"/>
      <c r="J1" s="18"/>
      <c r="K1" s="18"/>
      <c r="L1" s="18"/>
      <c r="M1" s="18"/>
    </row>
    <row r="2" spans="1:14" ht="30" x14ac:dyDescent="0.25">
      <c r="A2" s="14" t="s">
        <v>6</v>
      </c>
      <c r="B2" s="14" t="s">
        <v>55</v>
      </c>
      <c r="C2" s="14" t="s">
        <v>96</v>
      </c>
      <c r="D2" s="14" t="s">
        <v>4</v>
      </c>
      <c r="E2" s="14" t="s">
        <v>97</v>
      </c>
      <c r="F2" s="14" t="s">
        <v>98</v>
      </c>
      <c r="G2">
        <f>COUNTIF(E2:E22,"&gt;=8")</f>
        <v>5</v>
      </c>
      <c r="H2" s="1" t="s">
        <v>99</v>
      </c>
      <c r="I2" s="1" t="s">
        <v>100</v>
      </c>
      <c r="J2" s="1" t="s">
        <v>3</v>
      </c>
      <c r="K2" s="1" t="s">
        <v>4</v>
      </c>
      <c r="L2" s="1" t="s">
        <v>101</v>
      </c>
      <c r="M2" s="1" t="s">
        <v>102</v>
      </c>
      <c r="N2">
        <f>COUNTIF(L2:L22,"&gt;=8")</f>
        <v>1</v>
      </c>
    </row>
    <row r="3" spans="1:14" x14ac:dyDescent="0.25">
      <c r="A3" s="14" t="s">
        <v>103</v>
      </c>
      <c r="B3" s="14">
        <v>5</v>
      </c>
      <c r="C3" s="14">
        <v>4</v>
      </c>
      <c r="D3" s="14">
        <v>6</v>
      </c>
      <c r="E3" s="14">
        <f t="shared" ref="E3:E22" si="0">(B3+C3+D3)/3</f>
        <v>5</v>
      </c>
      <c r="F3" s="14">
        <f>IF(E3&lt;5.5,0, IF(AND(E3&gt;5.5,E3&lt;6),200000, IF(AND(OR(E3&gt;6,E3=6),E3&lt;8),200000*1.2, IF(AND(OR(E3&gt;8,E3=8),E3&lt;10),200000*1.5))))</f>
        <v>0</v>
      </c>
      <c r="G3" t="str">
        <f>IF(E3&gt;=8,ROWS($E$2:E3),"")</f>
        <v/>
      </c>
      <c r="H3" s="1" t="s">
        <v>104</v>
      </c>
      <c r="I3" s="1">
        <v>4</v>
      </c>
      <c r="J3" s="1">
        <v>4</v>
      </c>
      <c r="K3" s="1">
        <v>4</v>
      </c>
      <c r="L3" s="1">
        <f>(I3+J3+K3)/3</f>
        <v>4</v>
      </c>
      <c r="M3" s="1">
        <f>IF(L3&lt;5.5,0, IF(AND(L3&gt;5.5,L3&lt;6),200000, IF(AND(OR(L3&gt;6,L3=6),L3&lt;8),200000*1.2, IF(AND(OR(L3&gt;8,L3=8),L3&lt;10),200000*1.5))))</f>
        <v>0</v>
      </c>
      <c r="N3" t="str">
        <f>IF(L3&gt;=8,ROWS($E$2:L3),"")</f>
        <v/>
      </c>
    </row>
    <row r="4" spans="1:14" x14ac:dyDescent="0.25">
      <c r="A4" s="14" t="s">
        <v>105</v>
      </c>
      <c r="B4" s="14">
        <v>6</v>
      </c>
      <c r="C4" s="14">
        <v>5</v>
      </c>
      <c r="D4" s="14">
        <v>4</v>
      </c>
      <c r="E4" s="14">
        <f t="shared" si="0"/>
        <v>5</v>
      </c>
      <c r="F4" s="14">
        <f t="shared" ref="F4:F22" si="1">IF(E4&lt;5.5,0, IF(AND(E4&gt;5.5,E4&lt;6),200000, IF(AND(OR(E4&gt;6,E4=6),E4&lt;8),200000*1.2, IF(AND(OR(E4&gt;8,E4=8),E4&lt;10),200000*1.5))))</f>
        <v>0</v>
      </c>
      <c r="G4" t="str">
        <f>IF(E4&gt;=8,ROWS($E$2:E4),"")</f>
        <v/>
      </c>
      <c r="H4" s="1" t="s">
        <v>106</v>
      </c>
      <c r="I4" s="1">
        <v>4</v>
      </c>
      <c r="J4" s="1">
        <v>2</v>
      </c>
      <c r="K4" s="1">
        <v>5</v>
      </c>
      <c r="L4" s="1">
        <f t="shared" ref="L4:L22" si="2">(I4+J4+K4)/3</f>
        <v>3.6666666666666665</v>
      </c>
      <c r="M4" s="1">
        <f t="shared" ref="M4:M22" si="3">IF(L4&lt;5.5,0, IF(AND(L4&gt;5.5,L4&lt;6),200000, IF(AND(OR(L4&gt;6,L4=6),L4&lt;8),200000*1.2, IF(AND(OR(L4&gt;8,L4=8),L4&lt;10),200000*1.5))))</f>
        <v>0</v>
      </c>
      <c r="N4" t="str">
        <f>IF(L4&gt;=8,ROWS($E$2:L4),"")</f>
        <v/>
      </c>
    </row>
    <row r="5" spans="1:14" x14ac:dyDescent="0.25">
      <c r="A5" s="14" t="s">
        <v>107</v>
      </c>
      <c r="B5" s="14">
        <v>5</v>
      </c>
      <c r="C5" s="14">
        <v>4</v>
      </c>
      <c r="D5" s="14">
        <v>6</v>
      </c>
      <c r="E5" s="14">
        <f t="shared" si="0"/>
        <v>5</v>
      </c>
      <c r="F5" s="14">
        <f t="shared" si="1"/>
        <v>0</v>
      </c>
      <c r="G5" t="str">
        <f>IF(E5&gt;=8,ROWS($E$2:E5),"")</f>
        <v/>
      </c>
      <c r="H5" s="1" t="s">
        <v>108</v>
      </c>
      <c r="I5" s="1">
        <v>5</v>
      </c>
      <c r="J5" s="1">
        <v>6</v>
      </c>
      <c r="K5" s="1">
        <v>8</v>
      </c>
      <c r="L5" s="1">
        <f t="shared" si="2"/>
        <v>6.333333333333333</v>
      </c>
      <c r="M5" s="1">
        <f t="shared" si="3"/>
        <v>240000</v>
      </c>
      <c r="N5" t="str">
        <f>IF(L5&gt;=8,ROWS($E$2:L5),"")</f>
        <v/>
      </c>
    </row>
    <row r="6" spans="1:14" x14ac:dyDescent="0.25">
      <c r="A6" s="14" t="s">
        <v>109</v>
      </c>
      <c r="B6" s="14">
        <v>5</v>
      </c>
      <c r="C6" s="14">
        <v>6</v>
      </c>
      <c r="D6" s="14">
        <v>4</v>
      </c>
      <c r="E6" s="14">
        <f t="shared" si="0"/>
        <v>5</v>
      </c>
      <c r="F6" s="14">
        <f t="shared" si="1"/>
        <v>0</v>
      </c>
      <c r="G6" t="str">
        <f>IF(E6&gt;=8,ROWS($E$2:E6),"")</f>
        <v/>
      </c>
      <c r="H6" s="1" t="s">
        <v>110</v>
      </c>
      <c r="I6" s="1">
        <v>8</v>
      </c>
      <c r="J6" s="1">
        <v>5</v>
      </c>
      <c r="K6" s="1">
        <v>2</v>
      </c>
      <c r="L6" s="1">
        <f t="shared" si="2"/>
        <v>5</v>
      </c>
      <c r="M6" s="1">
        <f t="shared" si="3"/>
        <v>0</v>
      </c>
      <c r="N6" t="str">
        <f>IF(L6&gt;=8,ROWS($E$2:L6),"")</f>
        <v/>
      </c>
    </row>
    <row r="7" spans="1:14" x14ac:dyDescent="0.25">
      <c r="A7" s="14" t="s">
        <v>111</v>
      </c>
      <c r="B7" s="14">
        <v>6</v>
      </c>
      <c r="C7" s="14">
        <v>6</v>
      </c>
      <c r="D7" s="14">
        <v>6</v>
      </c>
      <c r="E7" s="14">
        <f t="shared" si="0"/>
        <v>6</v>
      </c>
      <c r="F7" s="14">
        <f t="shared" si="1"/>
        <v>240000</v>
      </c>
      <c r="G7" t="str">
        <f>IF(E7&gt;=8,ROWS($E$2:E7),"")</f>
        <v/>
      </c>
      <c r="H7" s="1" t="s">
        <v>112</v>
      </c>
      <c r="I7" s="1">
        <v>6</v>
      </c>
      <c r="J7" s="1">
        <v>9</v>
      </c>
      <c r="K7" s="1">
        <v>4</v>
      </c>
      <c r="L7" s="1">
        <f t="shared" si="2"/>
        <v>6.333333333333333</v>
      </c>
      <c r="M7" s="1">
        <f t="shared" si="3"/>
        <v>240000</v>
      </c>
      <c r="N7" t="str">
        <f>IF(L7&gt;=8,ROWS($E$2:L7),"")</f>
        <v/>
      </c>
    </row>
    <row r="8" spans="1:14" x14ac:dyDescent="0.25">
      <c r="A8" s="14" t="s">
        <v>113</v>
      </c>
      <c r="B8" s="14">
        <v>8</v>
      </c>
      <c r="C8" s="14">
        <v>8</v>
      </c>
      <c r="D8" s="14">
        <v>8</v>
      </c>
      <c r="E8" s="14">
        <f t="shared" si="0"/>
        <v>8</v>
      </c>
      <c r="F8" s="14">
        <f t="shared" si="1"/>
        <v>300000</v>
      </c>
      <c r="G8">
        <f>IF(E8&gt;=8,ROWS($E$2:E8),"")</f>
        <v>7</v>
      </c>
      <c r="H8" s="1" t="s">
        <v>66</v>
      </c>
      <c r="I8" s="1">
        <v>2</v>
      </c>
      <c r="J8" s="1">
        <v>1</v>
      </c>
      <c r="K8" s="1">
        <v>4</v>
      </c>
      <c r="L8" s="1">
        <f t="shared" si="2"/>
        <v>2.3333333333333335</v>
      </c>
      <c r="M8" s="1">
        <f t="shared" si="3"/>
        <v>0</v>
      </c>
      <c r="N8" t="str">
        <f>IF(L8&gt;=8,ROWS($E$2:L8),"")</f>
        <v/>
      </c>
    </row>
    <row r="9" spans="1:14" x14ac:dyDescent="0.25">
      <c r="A9" s="14" t="s">
        <v>114</v>
      </c>
      <c r="B9" s="14">
        <v>8</v>
      </c>
      <c r="C9" s="14">
        <v>7</v>
      </c>
      <c r="D9" s="14">
        <v>6</v>
      </c>
      <c r="E9" s="14">
        <f t="shared" si="0"/>
        <v>7</v>
      </c>
      <c r="F9" s="14">
        <f t="shared" si="1"/>
        <v>240000</v>
      </c>
      <c r="G9" t="str">
        <f>IF(E9&gt;=8,ROWS($E$2:E9),"")</f>
        <v/>
      </c>
      <c r="H9" s="1" t="s">
        <v>115</v>
      </c>
      <c r="I9" s="1">
        <v>5</v>
      </c>
      <c r="J9" s="1">
        <v>2</v>
      </c>
      <c r="K9" s="1">
        <v>5</v>
      </c>
      <c r="L9" s="1">
        <f t="shared" si="2"/>
        <v>4</v>
      </c>
      <c r="M9" s="1">
        <f t="shared" si="3"/>
        <v>0</v>
      </c>
      <c r="N9" t="str">
        <f>IF(L9&gt;=8,ROWS($E$2:L9),"")</f>
        <v/>
      </c>
    </row>
    <row r="10" spans="1:14" x14ac:dyDescent="0.25">
      <c r="A10" s="14" t="s">
        <v>116</v>
      </c>
      <c r="B10" s="14">
        <v>9</v>
      </c>
      <c r="C10" s="14">
        <v>10</v>
      </c>
      <c r="D10" s="14">
        <v>8</v>
      </c>
      <c r="E10" s="14">
        <f t="shared" si="0"/>
        <v>9</v>
      </c>
      <c r="F10" s="14">
        <f t="shared" si="1"/>
        <v>300000</v>
      </c>
      <c r="G10">
        <f>IF(E10&gt;=8,ROWS($E$2:E10),"")</f>
        <v>9</v>
      </c>
      <c r="H10" s="1" t="s">
        <v>117</v>
      </c>
      <c r="I10" s="1">
        <v>4</v>
      </c>
      <c r="J10" s="1">
        <v>5</v>
      </c>
      <c r="K10" s="1">
        <v>6</v>
      </c>
      <c r="L10" s="1">
        <f t="shared" si="2"/>
        <v>5</v>
      </c>
      <c r="M10" s="1">
        <f t="shared" si="3"/>
        <v>0</v>
      </c>
      <c r="N10" t="str">
        <f>IF(L10&gt;=8,ROWS($E$2:L10),"")</f>
        <v/>
      </c>
    </row>
    <row r="11" spans="1:14" x14ac:dyDescent="0.25">
      <c r="A11" s="14" t="s">
        <v>118</v>
      </c>
      <c r="B11" s="14">
        <v>4</v>
      </c>
      <c r="C11" s="14">
        <v>6</v>
      </c>
      <c r="D11" s="14">
        <v>8</v>
      </c>
      <c r="E11" s="14">
        <f t="shared" si="0"/>
        <v>6</v>
      </c>
      <c r="F11" s="14">
        <f t="shared" si="1"/>
        <v>240000</v>
      </c>
      <c r="G11" t="str">
        <f>IF(E11&gt;=8,ROWS($E$2:E11),"")</f>
        <v/>
      </c>
      <c r="H11" s="1" t="s">
        <v>119</v>
      </c>
      <c r="I11" s="1">
        <v>5</v>
      </c>
      <c r="J11" s="1">
        <v>4</v>
      </c>
      <c r="K11" s="1">
        <v>5</v>
      </c>
      <c r="L11" s="1">
        <f t="shared" si="2"/>
        <v>4.666666666666667</v>
      </c>
      <c r="M11" s="1">
        <f t="shared" si="3"/>
        <v>0</v>
      </c>
      <c r="N11" t="str">
        <f>IF(L11&gt;=8,ROWS($E$2:L11),"")</f>
        <v/>
      </c>
    </row>
    <row r="12" spans="1:14" x14ac:dyDescent="0.25">
      <c r="A12" s="14" t="s">
        <v>120</v>
      </c>
      <c r="B12" s="14">
        <v>7</v>
      </c>
      <c r="C12" s="14">
        <v>8</v>
      </c>
      <c r="D12" s="14">
        <v>6</v>
      </c>
      <c r="E12" s="14">
        <f t="shared" si="0"/>
        <v>7</v>
      </c>
      <c r="F12" s="14">
        <f t="shared" si="1"/>
        <v>240000</v>
      </c>
      <c r="G12" t="str">
        <f>IF(E12&gt;=8,ROWS($E$2:E12),"")</f>
        <v/>
      </c>
      <c r="H12" s="1" t="s">
        <v>121</v>
      </c>
      <c r="I12" s="1">
        <v>8</v>
      </c>
      <c r="J12" s="1">
        <v>8</v>
      </c>
      <c r="K12" s="1">
        <v>8</v>
      </c>
      <c r="L12" s="1">
        <f t="shared" si="2"/>
        <v>8</v>
      </c>
      <c r="M12" s="1">
        <f t="shared" si="3"/>
        <v>300000</v>
      </c>
      <c r="N12">
        <f>IF(L12&gt;=8,ROWS($E$2:L12),"")</f>
        <v>11</v>
      </c>
    </row>
    <row r="13" spans="1:14" x14ac:dyDescent="0.25">
      <c r="A13" s="14" t="s">
        <v>122</v>
      </c>
      <c r="B13" s="14">
        <v>4</v>
      </c>
      <c r="C13" s="14">
        <v>4</v>
      </c>
      <c r="D13" s="14">
        <v>4</v>
      </c>
      <c r="E13" s="14">
        <f t="shared" si="0"/>
        <v>4</v>
      </c>
      <c r="F13" s="14">
        <f t="shared" si="1"/>
        <v>0</v>
      </c>
      <c r="G13" t="str">
        <f>IF(E13&gt;=8,ROWS($E$2:E13),"")</f>
        <v/>
      </c>
      <c r="H13" s="1" t="s">
        <v>123</v>
      </c>
      <c r="I13" s="1">
        <v>5</v>
      </c>
      <c r="J13" s="1">
        <v>5</v>
      </c>
      <c r="K13" s="1">
        <v>5</v>
      </c>
      <c r="L13" s="1">
        <f t="shared" si="2"/>
        <v>5</v>
      </c>
      <c r="M13" s="1">
        <f t="shared" si="3"/>
        <v>0</v>
      </c>
      <c r="N13" t="str">
        <f>IF(L13&gt;=8,ROWS($E$2:L13),"")</f>
        <v/>
      </c>
    </row>
    <row r="14" spans="1:14" x14ac:dyDescent="0.25">
      <c r="A14" s="14" t="s">
        <v>124</v>
      </c>
      <c r="B14" s="14">
        <v>7</v>
      </c>
      <c r="C14" s="14">
        <v>5</v>
      </c>
      <c r="D14" s="14">
        <v>6</v>
      </c>
      <c r="E14" s="14">
        <f t="shared" si="0"/>
        <v>6</v>
      </c>
      <c r="F14" s="14">
        <f t="shared" si="1"/>
        <v>240000</v>
      </c>
      <c r="G14" t="str">
        <f>IF(E14&gt;=8,ROWS($E$2:E14),"")</f>
        <v/>
      </c>
      <c r="H14" s="1" t="s">
        <v>125</v>
      </c>
      <c r="I14" s="1">
        <v>6</v>
      </c>
      <c r="J14" s="1">
        <v>5</v>
      </c>
      <c r="K14" s="1">
        <v>5</v>
      </c>
      <c r="L14" s="1">
        <f t="shared" si="2"/>
        <v>5.333333333333333</v>
      </c>
      <c r="M14" s="1">
        <f t="shared" si="3"/>
        <v>0</v>
      </c>
      <c r="N14" t="str">
        <f>IF(L14&gt;=8,ROWS($E$2:L14),"")</f>
        <v/>
      </c>
    </row>
    <row r="15" spans="1:14" x14ac:dyDescent="0.25">
      <c r="A15" s="14" t="s">
        <v>126</v>
      </c>
      <c r="B15" s="14">
        <v>6</v>
      </c>
      <c r="C15" s="14">
        <v>7</v>
      </c>
      <c r="D15" s="14">
        <v>5</v>
      </c>
      <c r="E15" s="14">
        <f t="shared" si="0"/>
        <v>6</v>
      </c>
      <c r="F15" s="14">
        <f t="shared" si="1"/>
        <v>240000</v>
      </c>
      <c r="G15" t="str">
        <f>IF(E15&gt;=8,ROWS($E$2:E15),"")</f>
        <v/>
      </c>
      <c r="H15" s="1" t="s">
        <v>127</v>
      </c>
      <c r="I15" s="1">
        <v>9</v>
      </c>
      <c r="J15" s="1">
        <v>6</v>
      </c>
      <c r="K15" s="1">
        <v>4</v>
      </c>
      <c r="L15" s="1">
        <f t="shared" si="2"/>
        <v>6.333333333333333</v>
      </c>
      <c r="M15" s="1">
        <f t="shared" si="3"/>
        <v>240000</v>
      </c>
      <c r="N15" t="str">
        <f>IF(L15&gt;=8,ROWS($E$2:L15),"")</f>
        <v/>
      </c>
    </row>
    <row r="16" spans="1:14" x14ac:dyDescent="0.25">
      <c r="A16" s="14" t="s">
        <v>128</v>
      </c>
      <c r="B16" s="14">
        <v>4</v>
      </c>
      <c r="C16" s="14">
        <v>5</v>
      </c>
      <c r="D16" s="14">
        <v>6</v>
      </c>
      <c r="E16" s="14">
        <f t="shared" si="0"/>
        <v>5</v>
      </c>
      <c r="F16" s="14">
        <f t="shared" si="1"/>
        <v>0</v>
      </c>
      <c r="G16" t="str">
        <f>IF(E16&gt;=8,ROWS($E$2:E16),"")</f>
        <v/>
      </c>
      <c r="H16" s="1" t="s">
        <v>129</v>
      </c>
      <c r="I16" s="1">
        <v>9</v>
      </c>
      <c r="J16" s="1">
        <v>9</v>
      </c>
      <c r="K16" s="1">
        <v>3</v>
      </c>
      <c r="L16" s="1">
        <f t="shared" si="2"/>
        <v>7</v>
      </c>
      <c r="M16" s="1">
        <f t="shared" si="3"/>
        <v>240000</v>
      </c>
      <c r="N16" t="str">
        <f>IF(L16&gt;=8,ROWS($E$2:L16),"")</f>
        <v/>
      </c>
    </row>
    <row r="17" spans="1:14" x14ac:dyDescent="0.25">
      <c r="A17" s="14" t="s">
        <v>130</v>
      </c>
      <c r="B17" s="14">
        <v>7</v>
      </c>
      <c r="C17" s="14">
        <v>9</v>
      </c>
      <c r="D17" s="14">
        <v>8</v>
      </c>
      <c r="E17" s="14">
        <f t="shared" si="0"/>
        <v>8</v>
      </c>
      <c r="F17" s="14">
        <f t="shared" si="1"/>
        <v>300000</v>
      </c>
      <c r="G17">
        <f>IF(E17&gt;=8,ROWS($E$2:E17),"")</f>
        <v>16</v>
      </c>
      <c r="H17" s="1" t="s">
        <v>131</v>
      </c>
      <c r="I17" s="1">
        <v>9</v>
      </c>
      <c r="J17" s="1">
        <v>5</v>
      </c>
      <c r="K17" s="1">
        <v>5</v>
      </c>
      <c r="L17" s="1">
        <f t="shared" si="2"/>
        <v>6.333333333333333</v>
      </c>
      <c r="M17" s="1">
        <f t="shared" si="3"/>
        <v>240000</v>
      </c>
      <c r="N17" t="str">
        <f>IF(L17&gt;=8,ROWS($E$2:L17),"")</f>
        <v/>
      </c>
    </row>
    <row r="18" spans="1:14" x14ac:dyDescent="0.25">
      <c r="A18" s="14" t="s">
        <v>132</v>
      </c>
      <c r="B18" s="14">
        <v>9</v>
      </c>
      <c r="C18" s="14">
        <v>10</v>
      </c>
      <c r="D18" s="14">
        <v>10</v>
      </c>
      <c r="E18" s="14">
        <f t="shared" si="0"/>
        <v>9.6666666666666661</v>
      </c>
      <c r="F18" s="14">
        <f t="shared" si="1"/>
        <v>300000</v>
      </c>
      <c r="G18">
        <f>IF(E18&gt;=8,ROWS($E$2:E18),"")</f>
        <v>17</v>
      </c>
      <c r="H18" s="1" t="s">
        <v>133</v>
      </c>
      <c r="I18" s="1">
        <v>5</v>
      </c>
      <c r="J18" s="1">
        <v>8</v>
      </c>
      <c r="K18" s="1">
        <v>8</v>
      </c>
      <c r="L18" s="1">
        <f t="shared" si="2"/>
        <v>7</v>
      </c>
      <c r="M18" s="1">
        <f t="shared" si="3"/>
        <v>240000</v>
      </c>
      <c r="N18" t="str">
        <f>IF(L18&gt;=8,ROWS($E$2:L18),"")</f>
        <v/>
      </c>
    </row>
    <row r="19" spans="1:14" x14ac:dyDescent="0.25">
      <c r="A19" s="14" t="s">
        <v>134</v>
      </c>
      <c r="B19" s="14">
        <v>8</v>
      </c>
      <c r="C19" s="14">
        <v>8</v>
      </c>
      <c r="D19" s="14">
        <v>8</v>
      </c>
      <c r="E19" s="14">
        <f t="shared" si="0"/>
        <v>8</v>
      </c>
      <c r="F19" s="14">
        <f t="shared" si="1"/>
        <v>300000</v>
      </c>
      <c r="G19">
        <f>IF(E19&gt;=8,ROWS($E$2:E19),"")</f>
        <v>18</v>
      </c>
      <c r="H19" s="1" t="s">
        <v>135</v>
      </c>
      <c r="I19" s="1">
        <v>4</v>
      </c>
      <c r="J19" s="1">
        <v>4</v>
      </c>
      <c r="K19" s="1">
        <v>7</v>
      </c>
      <c r="L19" s="1">
        <f t="shared" si="2"/>
        <v>5</v>
      </c>
      <c r="M19" s="1">
        <f t="shared" si="3"/>
        <v>0</v>
      </c>
      <c r="N19" t="str">
        <f>IF(L19&gt;=8,ROWS($E$2:L19),"")</f>
        <v/>
      </c>
    </row>
    <row r="20" spans="1:14" x14ac:dyDescent="0.25">
      <c r="A20" s="14" t="s">
        <v>136</v>
      </c>
      <c r="B20" s="14">
        <v>6</v>
      </c>
      <c r="C20" s="14">
        <v>7</v>
      </c>
      <c r="D20" s="14">
        <v>5</v>
      </c>
      <c r="E20" s="14">
        <f t="shared" si="0"/>
        <v>6</v>
      </c>
      <c r="F20" s="14">
        <f t="shared" si="1"/>
        <v>240000</v>
      </c>
      <c r="G20" t="str">
        <f>IF(E20&gt;=8,ROWS($E$2:E20),"")</f>
        <v/>
      </c>
      <c r="H20" s="1" t="s">
        <v>137</v>
      </c>
      <c r="I20" s="1">
        <v>4</v>
      </c>
      <c r="J20" s="1">
        <v>5</v>
      </c>
      <c r="K20" s="1">
        <v>8</v>
      </c>
      <c r="L20" s="1">
        <f t="shared" si="2"/>
        <v>5.666666666666667</v>
      </c>
      <c r="M20" s="1">
        <f t="shared" si="3"/>
        <v>200000</v>
      </c>
      <c r="N20" t="str">
        <f>IF(L20&gt;=8,ROWS($E$2:L20),"")</f>
        <v/>
      </c>
    </row>
    <row r="21" spans="1:14" x14ac:dyDescent="0.25">
      <c r="A21" s="14" t="s">
        <v>138</v>
      </c>
      <c r="B21" s="14">
        <v>6</v>
      </c>
      <c r="C21" s="14">
        <v>9</v>
      </c>
      <c r="D21" s="14">
        <v>6</v>
      </c>
      <c r="E21" s="14">
        <f t="shared" si="0"/>
        <v>7</v>
      </c>
      <c r="F21" s="14">
        <f t="shared" si="1"/>
        <v>240000</v>
      </c>
      <c r="G21" t="str">
        <f>IF(E21&gt;=8,ROWS($E$2:E21),"")</f>
        <v/>
      </c>
      <c r="H21" s="1" t="s">
        <v>139</v>
      </c>
      <c r="I21" s="1">
        <v>4</v>
      </c>
      <c r="J21" s="1">
        <v>2</v>
      </c>
      <c r="K21" s="1">
        <v>9</v>
      </c>
      <c r="L21" s="1">
        <f t="shared" si="2"/>
        <v>5</v>
      </c>
      <c r="M21" s="1">
        <f t="shared" si="3"/>
        <v>0</v>
      </c>
      <c r="N21" t="str">
        <f>IF(L21&gt;=8,ROWS($E$2:L21),"")</f>
        <v/>
      </c>
    </row>
    <row r="22" spans="1:14" x14ac:dyDescent="0.25">
      <c r="A22" s="16" t="s">
        <v>140</v>
      </c>
      <c r="B22" s="16">
        <v>7</v>
      </c>
      <c r="C22" s="16">
        <v>7</v>
      </c>
      <c r="D22" s="16">
        <v>7</v>
      </c>
      <c r="E22" s="16">
        <f t="shared" si="0"/>
        <v>7</v>
      </c>
      <c r="F22" s="16">
        <f t="shared" si="1"/>
        <v>240000</v>
      </c>
      <c r="G22" t="str">
        <f>IF(E22&gt;=8,ROWS($E$2:E22),"")</f>
        <v/>
      </c>
      <c r="H22" s="1" t="s">
        <v>141</v>
      </c>
      <c r="I22" s="1">
        <v>5</v>
      </c>
      <c r="J22" s="1">
        <v>4</v>
      </c>
      <c r="K22" s="1">
        <v>5</v>
      </c>
      <c r="L22" s="1">
        <f t="shared" si="2"/>
        <v>4.666666666666667</v>
      </c>
      <c r="M22" s="1">
        <f t="shared" si="3"/>
        <v>0</v>
      </c>
      <c r="N22" t="str">
        <f>IF(L22&gt;=8,ROWS($E$2:L22),"")</f>
        <v/>
      </c>
    </row>
    <row r="23" spans="1:14" x14ac:dyDescent="0.25">
      <c r="A23" s="17"/>
      <c r="B23" s="17"/>
      <c r="C23" s="17"/>
      <c r="D23" s="17"/>
      <c r="E23" s="17"/>
      <c r="F23" s="17"/>
    </row>
    <row r="26" spans="1:14" x14ac:dyDescent="0.25">
      <c r="A26" s="19"/>
      <c r="B26" s="19"/>
    </row>
    <row r="27" spans="1:14" x14ac:dyDescent="0.25">
      <c r="A27" s="9"/>
      <c r="B27" s="10"/>
    </row>
    <row r="28" spans="1:14" x14ac:dyDescent="0.25">
      <c r="A28" s="11"/>
      <c r="B28" s="10"/>
    </row>
    <row r="29" spans="1:14" x14ac:dyDescent="0.25">
      <c r="A29" s="11"/>
      <c r="B29" s="10"/>
    </row>
    <row r="30" spans="1:14" x14ac:dyDescent="0.25">
      <c r="A30" s="12"/>
      <c r="B30" s="10"/>
    </row>
  </sheetData>
  <mergeCells count="3">
    <mergeCell ref="A1:F1"/>
    <mergeCell ref="H1:M1"/>
    <mergeCell ref="A26:B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N3" sqref="N3:N22"/>
    </sheetView>
  </sheetViews>
  <sheetFormatPr defaultRowHeight="15" x14ac:dyDescent="0.25"/>
  <cols>
    <col min="1" max="1" width="14.7109375" customWidth="1"/>
    <col min="5" max="5" width="5.28515625" customWidth="1"/>
    <col min="8" max="8" width="16.85546875" customWidth="1"/>
    <col min="11" max="11" width="11.140625" customWidth="1"/>
    <col min="12" max="12" width="5.42578125" customWidth="1"/>
  </cols>
  <sheetData>
    <row r="1" spans="1:14" x14ac:dyDescent="0.25">
      <c r="A1" s="18" t="s">
        <v>0</v>
      </c>
      <c r="B1" s="18"/>
      <c r="C1" s="18"/>
      <c r="D1" s="18"/>
      <c r="E1" s="18"/>
      <c r="F1" s="18"/>
      <c r="H1" s="18" t="s">
        <v>0</v>
      </c>
      <c r="I1" s="18"/>
      <c r="J1" s="18"/>
      <c r="K1" s="18"/>
      <c r="L1" s="18"/>
      <c r="M1" s="18"/>
    </row>
    <row r="2" spans="1:14" x14ac:dyDescent="0.25">
      <c r="A2" s="1" t="s">
        <v>51</v>
      </c>
      <c r="B2" s="1" t="s">
        <v>55</v>
      </c>
      <c r="C2" s="1" t="s">
        <v>53</v>
      </c>
      <c r="D2" s="1" t="s">
        <v>4</v>
      </c>
      <c r="E2" s="1" t="s">
        <v>224</v>
      </c>
      <c r="F2" s="1" t="s">
        <v>54</v>
      </c>
      <c r="G2">
        <f>COUNTIF(E2:E22,"&gt;=8")</f>
        <v>2</v>
      </c>
      <c r="H2" s="1" t="s">
        <v>51</v>
      </c>
      <c r="I2" s="1" t="s">
        <v>2</v>
      </c>
      <c r="J2" s="1" t="s">
        <v>9</v>
      </c>
      <c r="K2" s="1" t="s">
        <v>142</v>
      </c>
      <c r="L2" s="1" t="s">
        <v>224</v>
      </c>
      <c r="M2" s="1" t="s">
        <v>5</v>
      </c>
      <c r="N2">
        <f>COUNTIF(L2:L22,"&gt;=8")</f>
        <v>0</v>
      </c>
    </row>
    <row r="3" spans="1:14" x14ac:dyDescent="0.25">
      <c r="A3" s="1" t="s">
        <v>143</v>
      </c>
      <c r="B3" s="1">
        <v>7</v>
      </c>
      <c r="C3" s="1">
        <v>6</v>
      </c>
      <c r="D3" s="1">
        <v>7</v>
      </c>
      <c r="E3" s="1">
        <f>(B3+C3+D3)/3</f>
        <v>6.666666666666667</v>
      </c>
      <c r="F3" s="1">
        <f>IF(E3&lt;5.5,0, IF(AND(E3&gt;5.5,E3&lt;6),200000, IF(AND(OR(E3&gt;6,E3=6),E3&lt;8),200000*1.2, IF(AND(OR(E3&gt;8,E3=8),E3&lt;10),200000*1.5))))</f>
        <v>240000</v>
      </c>
      <c r="G3" t="str">
        <f>IF(E3&gt;=8,ROWS($E$2:E3),"")</f>
        <v/>
      </c>
      <c r="H3" s="1" t="s">
        <v>144</v>
      </c>
      <c r="I3" s="1">
        <v>5</v>
      </c>
      <c r="J3" s="1">
        <v>4</v>
      </c>
      <c r="K3" s="1">
        <v>10</v>
      </c>
      <c r="L3" s="1">
        <f t="shared" ref="L3:L21" si="0">AVERAGE(I3:K3)</f>
        <v>6.333333333333333</v>
      </c>
      <c r="M3" s="1">
        <f>IF(L3&lt;5.5,0, IF(AND(L3&gt;5.5,L3&lt;6),200000, IF(AND(OR(L3&gt;6,L3=6),L3&lt;8),200000*1.2, IF(AND(OR(L3&gt;8,L3=8),L3&lt;10),200000*1.5))))</f>
        <v>240000</v>
      </c>
      <c r="N3" t="str">
        <f>IF(L3&gt;=8,ROWS($E$2:L3),"")</f>
        <v/>
      </c>
    </row>
    <row r="4" spans="1:14" x14ac:dyDescent="0.25">
      <c r="A4" s="1" t="s">
        <v>145</v>
      </c>
      <c r="B4" s="1">
        <v>5</v>
      </c>
      <c r="C4" s="1">
        <v>9</v>
      </c>
      <c r="D4" s="1">
        <v>5</v>
      </c>
      <c r="E4" s="1">
        <f t="shared" ref="E4:E21" si="1">(B4+C4+D4)/3</f>
        <v>6.333333333333333</v>
      </c>
      <c r="F4" s="1">
        <f>IF(E4&lt;5.5,0, IF(AND(E4&gt;5.5,E4&lt;6),200000, IF(AND(OR(E4&gt;6,E4=6),E4&lt;8),200000*1.2, IF(AND(OR(E4&gt;8,E4=8),E4&lt;10),200000*1.5))))</f>
        <v>240000</v>
      </c>
      <c r="G4" t="str">
        <f>IF(E4&gt;=8,ROWS($E$2:E4),"")</f>
        <v/>
      </c>
      <c r="H4" s="1" t="s">
        <v>146</v>
      </c>
      <c r="I4" s="1">
        <v>6</v>
      </c>
      <c r="J4" s="1">
        <v>5</v>
      </c>
      <c r="K4" s="1">
        <v>10</v>
      </c>
      <c r="L4" s="1">
        <f t="shared" si="0"/>
        <v>7</v>
      </c>
      <c r="M4" s="1">
        <f t="shared" ref="M4:M21" si="2">IF(L4&lt;5.5,0, IF(AND(L4&gt;5.5,L4&lt;6),200000, IF(AND(OR(L4&gt;6,L4=6),L4&lt;8),200000*1.2, IF(AND(OR(L4&gt;8,L4=8),L4&lt;10),200000*1.5))))</f>
        <v>240000</v>
      </c>
      <c r="N4" t="str">
        <f>IF(L4&gt;=8,ROWS($E$2:L4),"")</f>
        <v/>
      </c>
    </row>
    <row r="5" spans="1:14" x14ac:dyDescent="0.25">
      <c r="A5" s="1" t="s">
        <v>147</v>
      </c>
      <c r="B5" s="1">
        <v>4</v>
      </c>
      <c r="C5" s="1">
        <v>5</v>
      </c>
      <c r="D5" s="1">
        <v>8</v>
      </c>
      <c r="E5" s="1">
        <f t="shared" si="1"/>
        <v>5.666666666666667</v>
      </c>
      <c r="F5" s="1">
        <f t="shared" ref="F5:F21" si="3">IF(E5&lt;5.5,0, IF(AND(E5&gt;5.5,E5&lt;6),200000, IF(AND(OR(E5&gt;6,E5=6),E5&lt;8),200000*1.2, IF(AND(OR(E5&gt;8,E5=8),E5&lt;10),200000*1.5))))</f>
        <v>200000</v>
      </c>
      <c r="G5" t="str">
        <f>IF(E5&gt;=8,ROWS($E$2:E5),"")</f>
        <v/>
      </c>
      <c r="H5" s="1" t="s">
        <v>148</v>
      </c>
      <c r="I5" s="1">
        <v>4</v>
      </c>
      <c r="J5" s="1">
        <v>4</v>
      </c>
      <c r="K5" s="1">
        <v>10</v>
      </c>
      <c r="L5" s="1">
        <f t="shared" si="0"/>
        <v>6</v>
      </c>
      <c r="M5" s="1">
        <f t="shared" si="2"/>
        <v>240000</v>
      </c>
      <c r="N5" t="str">
        <f>IF(L5&gt;=8,ROWS($E$2:L5),"")</f>
        <v/>
      </c>
    </row>
    <row r="6" spans="1:14" x14ac:dyDescent="0.25">
      <c r="A6" s="1" t="s">
        <v>149</v>
      </c>
      <c r="B6" s="1">
        <v>9</v>
      </c>
      <c r="C6" s="1">
        <v>4</v>
      </c>
      <c r="D6" s="1">
        <v>6</v>
      </c>
      <c r="E6" s="1">
        <f t="shared" si="1"/>
        <v>6.333333333333333</v>
      </c>
      <c r="F6" s="1">
        <f t="shared" si="3"/>
        <v>240000</v>
      </c>
      <c r="G6" t="str">
        <f>IF(E6&gt;=8,ROWS($E$2:E6),"")</f>
        <v/>
      </c>
      <c r="H6" s="1" t="s">
        <v>150</v>
      </c>
      <c r="I6" s="1">
        <v>7</v>
      </c>
      <c r="J6" s="1">
        <v>6</v>
      </c>
      <c r="K6" s="1">
        <v>10</v>
      </c>
      <c r="L6" s="1">
        <f t="shared" si="0"/>
        <v>7.666666666666667</v>
      </c>
      <c r="M6" s="1">
        <f t="shared" si="2"/>
        <v>240000</v>
      </c>
      <c r="N6" t="str">
        <f>IF(L6&gt;=8,ROWS($E$2:L6),"")</f>
        <v/>
      </c>
    </row>
    <row r="7" spans="1:14" x14ac:dyDescent="0.25">
      <c r="A7" s="1" t="s">
        <v>151</v>
      </c>
      <c r="B7" s="1">
        <v>4</v>
      </c>
      <c r="C7" s="1">
        <v>5</v>
      </c>
      <c r="D7" s="1">
        <v>5</v>
      </c>
      <c r="E7" s="1">
        <f t="shared" si="1"/>
        <v>4.666666666666667</v>
      </c>
      <c r="F7" s="1">
        <f t="shared" si="3"/>
        <v>0</v>
      </c>
      <c r="G7" t="str">
        <f>IF(E7&gt;=8,ROWS($E$2:E7),"")</f>
        <v/>
      </c>
      <c r="H7" s="1" t="s">
        <v>152</v>
      </c>
      <c r="I7" s="1">
        <v>8</v>
      </c>
      <c r="J7" s="1">
        <v>4</v>
      </c>
      <c r="K7" s="1">
        <v>7</v>
      </c>
      <c r="L7" s="1">
        <f t="shared" si="0"/>
        <v>6.333333333333333</v>
      </c>
      <c r="M7" s="1">
        <f t="shared" si="2"/>
        <v>240000</v>
      </c>
      <c r="N7" t="str">
        <f>IF(L7&gt;=8,ROWS($E$2:L7),"")</f>
        <v/>
      </c>
    </row>
    <row r="8" spans="1:14" x14ac:dyDescent="0.25">
      <c r="A8" s="1" t="s">
        <v>153</v>
      </c>
      <c r="B8" s="1">
        <v>2</v>
      </c>
      <c r="C8" s="1">
        <v>6</v>
      </c>
      <c r="D8" s="1">
        <v>2</v>
      </c>
      <c r="E8" s="1">
        <f t="shared" si="1"/>
        <v>3.3333333333333335</v>
      </c>
      <c r="F8" s="1">
        <f t="shared" si="3"/>
        <v>0</v>
      </c>
      <c r="G8" t="str">
        <f>IF(E8&gt;=8,ROWS($E$2:E8),"")</f>
        <v/>
      </c>
      <c r="H8" s="1" t="s">
        <v>154</v>
      </c>
      <c r="I8" s="1">
        <v>4</v>
      </c>
      <c r="J8" s="1">
        <v>7</v>
      </c>
      <c r="K8" s="1">
        <v>8</v>
      </c>
      <c r="L8" s="1">
        <f t="shared" si="0"/>
        <v>6.333333333333333</v>
      </c>
      <c r="M8" s="1">
        <f t="shared" si="2"/>
        <v>240000</v>
      </c>
      <c r="N8" t="str">
        <f>IF(L8&gt;=8,ROWS($E$2:L8),"")</f>
        <v/>
      </c>
    </row>
    <row r="9" spans="1:14" x14ac:dyDescent="0.25">
      <c r="A9" s="1" t="s">
        <v>155</v>
      </c>
      <c r="B9" s="1">
        <v>6</v>
      </c>
      <c r="C9" s="1">
        <v>3</v>
      </c>
      <c r="D9" s="1">
        <v>2</v>
      </c>
      <c r="E9" s="1">
        <f t="shared" si="1"/>
        <v>3.6666666666666665</v>
      </c>
      <c r="F9" s="1">
        <f t="shared" si="3"/>
        <v>0</v>
      </c>
      <c r="G9" t="str">
        <f>IF(E9&gt;=8,ROWS($E$2:E9),"")</f>
        <v/>
      </c>
      <c r="H9" s="1" t="s">
        <v>156</v>
      </c>
      <c r="I9" s="1">
        <v>5</v>
      </c>
      <c r="J9" s="1">
        <v>5</v>
      </c>
      <c r="K9" s="1">
        <v>9</v>
      </c>
      <c r="L9" s="1">
        <f t="shared" si="0"/>
        <v>6.333333333333333</v>
      </c>
      <c r="M9" s="1">
        <f t="shared" si="2"/>
        <v>240000</v>
      </c>
      <c r="N9" t="str">
        <f>IF(L9&gt;=8,ROWS($E$2:L9),"")</f>
        <v/>
      </c>
    </row>
    <row r="10" spans="1:14" x14ac:dyDescent="0.25">
      <c r="A10" s="1" t="s">
        <v>157</v>
      </c>
      <c r="B10" s="1">
        <v>7</v>
      </c>
      <c r="C10" s="1">
        <v>4</v>
      </c>
      <c r="D10" s="1">
        <v>3</v>
      </c>
      <c r="E10" s="1">
        <f t="shared" si="1"/>
        <v>4.666666666666667</v>
      </c>
      <c r="F10" s="1">
        <f t="shared" si="3"/>
        <v>0</v>
      </c>
      <c r="G10" t="str">
        <f>IF(E10&gt;=8,ROWS($E$2:E10),"")</f>
        <v/>
      </c>
      <c r="H10" s="1" t="s">
        <v>158</v>
      </c>
      <c r="I10" s="1">
        <v>6</v>
      </c>
      <c r="J10" s="1">
        <v>8</v>
      </c>
      <c r="K10" s="1">
        <v>5</v>
      </c>
      <c r="L10" s="1">
        <f t="shared" si="0"/>
        <v>6.333333333333333</v>
      </c>
      <c r="M10" s="1">
        <f t="shared" si="2"/>
        <v>240000</v>
      </c>
      <c r="N10" t="str">
        <f>IF(L10&gt;=8,ROWS($E$2:L10),"")</f>
        <v/>
      </c>
    </row>
    <row r="11" spans="1:14" x14ac:dyDescent="0.25">
      <c r="A11" s="1" t="s">
        <v>159</v>
      </c>
      <c r="B11" s="1">
        <v>9</v>
      </c>
      <c r="C11" s="1">
        <v>8</v>
      </c>
      <c r="D11" s="1">
        <v>7</v>
      </c>
      <c r="E11" s="1">
        <f t="shared" si="1"/>
        <v>8</v>
      </c>
      <c r="F11" s="1">
        <f t="shared" si="3"/>
        <v>300000</v>
      </c>
      <c r="G11">
        <f>IF(E11&gt;=8,ROWS($E$2:E11),"")</f>
        <v>10</v>
      </c>
      <c r="H11" s="1" t="s">
        <v>160</v>
      </c>
      <c r="I11" s="1">
        <v>9</v>
      </c>
      <c r="J11" s="1">
        <v>9</v>
      </c>
      <c r="K11" s="1">
        <v>5</v>
      </c>
      <c r="L11" s="1">
        <f t="shared" si="0"/>
        <v>7.666666666666667</v>
      </c>
      <c r="M11" s="1">
        <f t="shared" si="2"/>
        <v>240000</v>
      </c>
      <c r="N11" t="str">
        <f>IF(L11&gt;=8,ROWS($E$2:L11),"")</f>
        <v/>
      </c>
    </row>
    <row r="12" spans="1:14" x14ac:dyDescent="0.25">
      <c r="A12" s="1" t="s">
        <v>161</v>
      </c>
      <c r="B12" s="1">
        <v>5</v>
      </c>
      <c r="C12" s="1">
        <v>5</v>
      </c>
      <c r="D12" s="1">
        <v>5</v>
      </c>
      <c r="E12" s="1">
        <f t="shared" si="1"/>
        <v>5</v>
      </c>
      <c r="F12" s="1">
        <f t="shared" si="3"/>
        <v>0</v>
      </c>
      <c r="G12" t="str">
        <f>IF(E12&gt;=8,ROWS($E$2:E12),"")</f>
        <v/>
      </c>
      <c r="H12" s="1" t="s">
        <v>162</v>
      </c>
      <c r="I12" s="1">
        <v>5</v>
      </c>
      <c r="J12" s="1">
        <v>10</v>
      </c>
      <c r="K12" s="1">
        <v>6</v>
      </c>
      <c r="L12" s="1">
        <f t="shared" si="0"/>
        <v>7</v>
      </c>
      <c r="M12" s="1">
        <f t="shared" si="2"/>
        <v>240000</v>
      </c>
      <c r="N12" t="str">
        <f>IF(L12&gt;=8,ROWS($E$2:L12),"")</f>
        <v/>
      </c>
    </row>
    <row r="13" spans="1:14" x14ac:dyDescent="0.25">
      <c r="A13" s="1" t="s">
        <v>163</v>
      </c>
      <c r="B13" s="1">
        <v>8</v>
      </c>
      <c r="C13" s="1">
        <v>6</v>
      </c>
      <c r="D13" s="1">
        <v>7</v>
      </c>
      <c r="E13" s="1">
        <f t="shared" si="1"/>
        <v>7</v>
      </c>
      <c r="F13" s="1">
        <f t="shared" si="3"/>
        <v>240000</v>
      </c>
      <c r="G13" t="str">
        <f>IF(E13&gt;=8,ROWS($E$2:E13),"")</f>
        <v/>
      </c>
      <c r="H13" s="1" t="s">
        <v>164</v>
      </c>
      <c r="I13" s="1">
        <v>5</v>
      </c>
      <c r="J13" s="1">
        <v>7</v>
      </c>
      <c r="K13" s="1">
        <v>7</v>
      </c>
      <c r="L13" s="1">
        <f t="shared" si="0"/>
        <v>6.333333333333333</v>
      </c>
      <c r="M13" s="1">
        <f t="shared" si="2"/>
        <v>240000</v>
      </c>
      <c r="N13" t="str">
        <f>IF(L13&gt;=8,ROWS($E$2:L13),"")</f>
        <v/>
      </c>
    </row>
    <row r="14" spans="1:14" x14ac:dyDescent="0.25">
      <c r="A14" s="1" t="s">
        <v>165</v>
      </c>
      <c r="B14" s="1">
        <v>5</v>
      </c>
      <c r="C14" s="1">
        <v>5</v>
      </c>
      <c r="D14" s="1">
        <v>2</v>
      </c>
      <c r="E14" s="1">
        <f t="shared" si="1"/>
        <v>4</v>
      </c>
      <c r="F14" s="1">
        <f t="shared" si="3"/>
        <v>0</v>
      </c>
      <c r="G14" t="str">
        <f>IF(E14&gt;=8,ROWS($E$2:E14),"")</f>
        <v/>
      </c>
      <c r="H14" s="1" t="s">
        <v>166</v>
      </c>
      <c r="I14" s="1">
        <v>5</v>
      </c>
      <c r="J14" s="1">
        <v>4</v>
      </c>
      <c r="K14" s="1">
        <v>4</v>
      </c>
      <c r="L14" s="1">
        <f t="shared" si="0"/>
        <v>4.333333333333333</v>
      </c>
      <c r="M14" s="1">
        <f t="shared" si="2"/>
        <v>0</v>
      </c>
      <c r="N14" t="str">
        <f>IF(L14&gt;=8,ROWS($E$2:L14),"")</f>
        <v/>
      </c>
    </row>
    <row r="15" spans="1:14" x14ac:dyDescent="0.25">
      <c r="A15" s="1" t="s">
        <v>167</v>
      </c>
      <c r="B15" s="1">
        <v>5</v>
      </c>
      <c r="C15" s="1">
        <v>4</v>
      </c>
      <c r="D15" s="1">
        <v>9</v>
      </c>
      <c r="E15" s="1">
        <f t="shared" si="1"/>
        <v>6</v>
      </c>
      <c r="F15" s="1">
        <f t="shared" si="3"/>
        <v>240000</v>
      </c>
      <c r="G15" t="str">
        <f>IF(E15&gt;=8,ROWS($E$2:E15),"")</f>
        <v/>
      </c>
      <c r="H15" s="1" t="s">
        <v>168</v>
      </c>
      <c r="I15" s="1">
        <v>5</v>
      </c>
      <c r="J15" s="1">
        <v>4</v>
      </c>
      <c r="K15" s="1">
        <v>4</v>
      </c>
      <c r="L15" s="1">
        <f t="shared" si="0"/>
        <v>4.333333333333333</v>
      </c>
      <c r="M15" s="1">
        <f t="shared" si="2"/>
        <v>0</v>
      </c>
      <c r="N15" t="str">
        <f>IF(L15&gt;=8,ROWS($E$2:L15),"")</f>
        <v/>
      </c>
    </row>
    <row r="16" spans="1:14" x14ac:dyDescent="0.25">
      <c r="A16" s="1" t="s">
        <v>83</v>
      </c>
      <c r="B16" s="1">
        <v>4</v>
      </c>
      <c r="C16" s="1">
        <v>5</v>
      </c>
      <c r="D16" s="1">
        <v>8</v>
      </c>
      <c r="E16" s="1">
        <f t="shared" si="1"/>
        <v>5.666666666666667</v>
      </c>
      <c r="F16" s="1">
        <f t="shared" si="3"/>
        <v>200000</v>
      </c>
      <c r="G16" t="str">
        <f>IF(E16&gt;=8,ROWS($E$2:E16),"")</f>
        <v/>
      </c>
      <c r="H16" s="1" t="s">
        <v>169</v>
      </c>
      <c r="I16" s="1">
        <v>4</v>
      </c>
      <c r="J16" s="1">
        <v>4</v>
      </c>
      <c r="K16" s="1">
        <v>4</v>
      </c>
      <c r="L16" s="1">
        <f t="shared" si="0"/>
        <v>4</v>
      </c>
      <c r="M16" s="1">
        <f t="shared" si="2"/>
        <v>0</v>
      </c>
      <c r="N16" t="str">
        <f>IF(L16&gt;=8,ROWS($E$2:L16),"")</f>
        <v/>
      </c>
    </row>
    <row r="17" spans="1:14" x14ac:dyDescent="0.25">
      <c r="A17" s="1" t="s">
        <v>170</v>
      </c>
      <c r="B17" s="1">
        <v>7</v>
      </c>
      <c r="C17" s="1">
        <v>3</v>
      </c>
      <c r="D17" s="1">
        <v>5</v>
      </c>
      <c r="E17" s="1">
        <f t="shared" si="1"/>
        <v>5</v>
      </c>
      <c r="F17" s="1">
        <f t="shared" si="3"/>
        <v>0</v>
      </c>
      <c r="G17" t="str">
        <f>IF(E17&gt;=8,ROWS($E$2:E17),"")</f>
        <v/>
      </c>
      <c r="H17" s="1" t="s">
        <v>171</v>
      </c>
      <c r="I17" s="1">
        <v>6</v>
      </c>
      <c r="J17" s="1">
        <v>5</v>
      </c>
      <c r="K17" s="1">
        <v>6</v>
      </c>
      <c r="L17" s="1">
        <f t="shared" si="0"/>
        <v>5.666666666666667</v>
      </c>
      <c r="M17" s="1">
        <f t="shared" si="2"/>
        <v>200000</v>
      </c>
      <c r="N17" t="str">
        <f>IF(L17&gt;=8,ROWS($E$2:L17),"")</f>
        <v/>
      </c>
    </row>
    <row r="18" spans="1:14" x14ac:dyDescent="0.25">
      <c r="A18" s="1" t="s">
        <v>172</v>
      </c>
      <c r="B18" s="1">
        <v>8</v>
      </c>
      <c r="C18" s="1">
        <v>7</v>
      </c>
      <c r="D18" s="1">
        <v>7</v>
      </c>
      <c r="E18" s="1">
        <f t="shared" si="1"/>
        <v>7.333333333333333</v>
      </c>
      <c r="F18" s="1">
        <f t="shared" si="3"/>
        <v>240000</v>
      </c>
      <c r="G18" t="str">
        <f>IF(E18&gt;=8,ROWS($E$2:E18),"")</f>
        <v/>
      </c>
      <c r="H18" s="1" t="s">
        <v>173</v>
      </c>
      <c r="I18" s="1">
        <v>7</v>
      </c>
      <c r="J18" s="1">
        <v>5</v>
      </c>
      <c r="K18" s="1">
        <v>6</v>
      </c>
      <c r="L18" s="1">
        <f t="shared" si="0"/>
        <v>6</v>
      </c>
      <c r="M18" s="1">
        <f t="shared" si="2"/>
        <v>240000</v>
      </c>
      <c r="N18" t="str">
        <f>IF(L18&gt;=8,ROWS($E$2:L18),"")</f>
        <v/>
      </c>
    </row>
    <row r="19" spans="1:14" x14ac:dyDescent="0.25">
      <c r="A19" s="1" t="s">
        <v>174</v>
      </c>
      <c r="B19" s="1">
        <v>9</v>
      </c>
      <c r="C19" s="1">
        <v>8</v>
      </c>
      <c r="D19" s="1">
        <v>2</v>
      </c>
      <c r="E19" s="1">
        <f t="shared" si="1"/>
        <v>6.333333333333333</v>
      </c>
      <c r="F19" s="1">
        <f t="shared" si="3"/>
        <v>240000</v>
      </c>
      <c r="G19" t="str">
        <f>IF(E19&gt;=8,ROWS($E$2:E19),"")</f>
        <v/>
      </c>
      <c r="H19" s="1" t="s">
        <v>175</v>
      </c>
      <c r="I19" s="1">
        <v>10</v>
      </c>
      <c r="J19" s="1">
        <v>4</v>
      </c>
      <c r="K19" s="1">
        <v>4</v>
      </c>
      <c r="L19" s="1">
        <f t="shared" si="0"/>
        <v>6</v>
      </c>
      <c r="M19" s="1">
        <f t="shared" si="2"/>
        <v>240000</v>
      </c>
      <c r="N19" t="str">
        <f>IF(L19&gt;=8,ROWS($E$2:L19),"")</f>
        <v/>
      </c>
    </row>
    <row r="20" spans="1:14" x14ac:dyDescent="0.25">
      <c r="A20" s="1" t="s">
        <v>176</v>
      </c>
      <c r="B20" s="1">
        <v>2</v>
      </c>
      <c r="C20" s="1">
        <v>4</v>
      </c>
      <c r="D20" s="1">
        <v>2</v>
      </c>
      <c r="E20" s="1">
        <f t="shared" si="1"/>
        <v>2.6666666666666665</v>
      </c>
      <c r="F20" s="1">
        <f t="shared" si="3"/>
        <v>0</v>
      </c>
      <c r="G20" t="str">
        <f>IF(E20&gt;=8,ROWS($E$2:E20),"")</f>
        <v/>
      </c>
      <c r="H20" s="1" t="s">
        <v>177</v>
      </c>
      <c r="I20" s="1">
        <v>7</v>
      </c>
      <c r="J20" s="1">
        <v>4</v>
      </c>
      <c r="K20" s="1">
        <v>5</v>
      </c>
      <c r="L20" s="1">
        <f t="shared" si="0"/>
        <v>5.333333333333333</v>
      </c>
      <c r="M20" s="1">
        <f t="shared" si="2"/>
        <v>0</v>
      </c>
      <c r="N20" t="str">
        <f>IF(L20&gt;=8,ROWS($E$2:L20),"")</f>
        <v/>
      </c>
    </row>
    <row r="21" spans="1:14" x14ac:dyDescent="0.25">
      <c r="A21" s="1" t="s">
        <v>178</v>
      </c>
      <c r="B21" s="1">
        <v>7</v>
      </c>
      <c r="C21" s="1">
        <v>9</v>
      </c>
      <c r="D21" s="1">
        <v>8</v>
      </c>
      <c r="E21" s="1">
        <f t="shared" si="1"/>
        <v>8</v>
      </c>
      <c r="F21" s="1">
        <f t="shared" si="3"/>
        <v>300000</v>
      </c>
      <c r="G21">
        <f>IF(E21&gt;=8,ROWS($E$2:E21),"")</f>
        <v>20</v>
      </c>
      <c r="H21" s="1" t="s">
        <v>179</v>
      </c>
      <c r="I21" s="1">
        <v>6</v>
      </c>
      <c r="J21" s="1">
        <v>6</v>
      </c>
      <c r="K21" s="1">
        <v>7</v>
      </c>
      <c r="L21" s="1">
        <f t="shared" si="0"/>
        <v>6.333333333333333</v>
      </c>
      <c r="M21" s="1">
        <f t="shared" si="2"/>
        <v>240000</v>
      </c>
      <c r="N21" t="str">
        <f>IF(L21&gt;=8,ROWS($E$2:L21),"")</f>
        <v/>
      </c>
    </row>
    <row r="22" spans="1:14" x14ac:dyDescent="0.25">
      <c r="G22" t="str">
        <f>IF(E22&gt;=8,ROWS($E$2:E22),"")</f>
        <v/>
      </c>
      <c r="N22" t="str">
        <f>IF(L22&gt;=8,ROWS($E$2:L22),"")</f>
        <v/>
      </c>
    </row>
    <row r="26" spans="1:14" x14ac:dyDescent="0.25">
      <c r="A26" s="19"/>
      <c r="B26" s="19"/>
    </row>
    <row r="27" spans="1:14" x14ac:dyDescent="0.25">
      <c r="A27" s="9"/>
      <c r="B27" s="10"/>
    </row>
    <row r="28" spans="1:14" x14ac:dyDescent="0.25">
      <c r="A28" s="11"/>
      <c r="B28" s="6"/>
    </row>
    <row r="29" spans="1:14" x14ac:dyDescent="0.25">
      <c r="A29" s="11"/>
      <c r="B29" s="6"/>
    </row>
    <row r="30" spans="1:14" x14ac:dyDescent="0.25">
      <c r="A30" s="12"/>
      <c r="B30" s="6"/>
    </row>
  </sheetData>
  <mergeCells count="3">
    <mergeCell ref="A1:F1"/>
    <mergeCell ref="H1:M1"/>
    <mergeCell ref="A26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workbookViewId="0">
      <selection activeCell="A2" sqref="A2:N22"/>
    </sheetView>
  </sheetViews>
  <sheetFormatPr defaultRowHeight="15" x14ac:dyDescent="0.25"/>
  <cols>
    <col min="1" max="1" width="16.140625" customWidth="1"/>
    <col min="5" max="5" width="4.85546875" customWidth="1"/>
    <col min="9" max="9" width="18.42578125" customWidth="1"/>
    <col min="10" max="10" width="11.28515625" customWidth="1"/>
    <col min="13" max="13" width="10.85546875" bestFit="1" customWidth="1"/>
    <col min="14" max="14" width="11.85546875" customWidth="1"/>
  </cols>
  <sheetData>
    <row r="2" spans="1:14" x14ac:dyDescent="0.25">
      <c r="A2" s="1" t="s">
        <v>6</v>
      </c>
      <c r="B2" s="1" t="s">
        <v>2</v>
      </c>
      <c r="C2" s="1" t="s">
        <v>180</v>
      </c>
      <c r="D2" s="1" t="s">
        <v>181</v>
      </c>
      <c r="E2" s="1" t="s">
        <v>224</v>
      </c>
      <c r="F2" s="1" t="s">
        <v>182</v>
      </c>
      <c r="G2">
        <f>COUNTIF(E3:E23,"&gt;=8")</f>
        <v>7</v>
      </c>
      <c r="H2" s="1" t="s">
        <v>6</v>
      </c>
      <c r="I2" s="1" t="s">
        <v>2</v>
      </c>
      <c r="J2" s="1" t="s">
        <v>9</v>
      </c>
      <c r="K2" s="1" t="s">
        <v>183</v>
      </c>
      <c r="L2" s="1" t="s">
        <v>224</v>
      </c>
      <c r="M2" s="1" t="s">
        <v>5</v>
      </c>
      <c r="N2">
        <f>COUNTIF(L3:L22,"&gt;=8")</f>
        <v>5</v>
      </c>
    </row>
    <row r="3" spans="1:14" x14ac:dyDescent="0.25">
      <c r="A3" s="1" t="s">
        <v>184</v>
      </c>
      <c r="B3" s="1">
        <v>5</v>
      </c>
      <c r="C3" s="1">
        <v>10</v>
      </c>
      <c r="D3" s="1">
        <v>7</v>
      </c>
      <c r="E3" s="1">
        <f>AVERAGE(B3:D3)</f>
        <v>7.333333333333333</v>
      </c>
      <c r="F3" s="1">
        <f>IF(E3&lt;5.5,0, IF(AND(E3&gt;5.5,E3&lt;6),200000, IF(AND(OR(E3&gt;6,E3=6),E3&lt;8),200000*1.2, IF(AND(OR(E3&gt;8,E3=8),E3&lt;10),200000*1.5))))</f>
        <v>240000</v>
      </c>
      <c r="G3" t="str">
        <f>IF(E3&gt;=8,ROWS($E$2:E3),"")</f>
        <v/>
      </c>
      <c r="H3" s="1" t="s">
        <v>185</v>
      </c>
      <c r="I3" s="1">
        <v>7</v>
      </c>
      <c r="J3" s="1">
        <v>7</v>
      </c>
      <c r="K3" s="1">
        <v>7</v>
      </c>
      <c r="L3" s="1">
        <f>AVERAGE(I3:K3)</f>
        <v>7</v>
      </c>
      <c r="M3" s="1">
        <f>IF(L3&lt;5.5,0, IF(AND(L3&gt;5.5,L3&lt;6),200000, IF(AND(OR(L3&gt;6,L3=6),L3&lt;8),200000*1.2, IF(AND(OR(L3&gt;8,L3=8),L3&lt;10),200000*1.5))))</f>
        <v>240000</v>
      </c>
      <c r="N3" t="str">
        <f>IF(L3&gt;=8,ROWS($E$2:L3),"")</f>
        <v/>
      </c>
    </row>
    <row r="4" spans="1:14" x14ac:dyDescent="0.25">
      <c r="A4" s="1" t="s">
        <v>186</v>
      </c>
      <c r="B4" s="1">
        <v>6</v>
      </c>
      <c r="C4" s="1">
        <v>6</v>
      </c>
      <c r="D4" s="1">
        <v>6</v>
      </c>
      <c r="E4" s="1">
        <f>AVERAGE(B4:D4)</f>
        <v>6</v>
      </c>
      <c r="F4" s="1">
        <f>IF(E4&lt;5.5,0, IF(AND(E4&gt;5.5,E4&lt;6),200000, IF(AND(OR(E4&gt;6,E4=6),E4&lt;8),200000*1.2, IF(AND(OR(E4&gt;8,E4=8),E4&lt;10),200000*1.5))))</f>
        <v>240000</v>
      </c>
      <c r="G4" t="str">
        <f>IF(E4&gt;=8,ROWS($E$2:E4),"")</f>
        <v/>
      </c>
      <c r="H4" s="1" t="s">
        <v>187</v>
      </c>
      <c r="I4" s="1">
        <v>8</v>
      </c>
      <c r="J4" s="1">
        <v>8</v>
      </c>
      <c r="K4" s="1">
        <v>6</v>
      </c>
      <c r="L4" s="1">
        <f>AVERAGE(I4:K4)</f>
        <v>7.333333333333333</v>
      </c>
      <c r="M4" s="1">
        <f>IF(L4&lt;5.5,0, IF(AND(L4&gt;5.5,L4&lt;6),200000, IF(AND(OR(L4&gt;6,L4=6),L4&lt;8),200000*1.2, IF(AND(OR(L4&gt;8,L4=8),L4&lt;10),200000*1.5))))</f>
        <v>240000</v>
      </c>
      <c r="N4" t="str">
        <f>IF(L4&gt;=8,ROWS($E$2:L4),"")</f>
        <v/>
      </c>
    </row>
    <row r="5" spans="1:14" x14ac:dyDescent="0.25">
      <c r="A5" s="1" t="s">
        <v>188</v>
      </c>
      <c r="B5" s="1">
        <v>7</v>
      </c>
      <c r="C5" s="1">
        <v>10</v>
      </c>
      <c r="D5" s="1">
        <v>8</v>
      </c>
      <c r="E5" s="1">
        <f t="shared" ref="E5:E22" si="0">AVERAGE(B5:D5)</f>
        <v>8.3333333333333339</v>
      </c>
      <c r="F5" s="1">
        <f t="shared" ref="F5:F22" si="1">IF(E5&lt;5.5,0, IF(AND(E5&gt;5.5,E5&lt;6),200000, IF(AND(OR(E5&gt;6,E5=6),E5&lt;8),200000*1.2, IF(AND(OR(E5&gt;8,E5=8),E5&lt;10),200000*1.5))))</f>
        <v>300000</v>
      </c>
      <c r="G5">
        <f>IF(E5&gt;=8,ROWS($E$2:E5),"")</f>
        <v>4</v>
      </c>
      <c r="H5" s="1" t="s">
        <v>189</v>
      </c>
      <c r="I5" s="1">
        <v>7</v>
      </c>
      <c r="J5" s="1">
        <v>9</v>
      </c>
      <c r="K5" s="1">
        <v>8</v>
      </c>
      <c r="L5" s="1">
        <f t="shared" ref="L5:L22" si="2">AVERAGE(I5:K5)</f>
        <v>8</v>
      </c>
      <c r="M5" s="1">
        <f t="shared" ref="M5:M22" si="3">IF(L5&lt;5.5,0, IF(AND(L5&gt;5.5,L5&lt;6),200000, IF(AND(OR(L5&gt;6,L5=6),L5&lt;8),200000*1.2, IF(AND(OR(L5&gt;8,L5=8),L5&lt;10),200000*1.5))))</f>
        <v>300000</v>
      </c>
      <c r="N5">
        <f>IF(L5&gt;=8,ROWS($E$2:L5),"")</f>
        <v>4</v>
      </c>
    </row>
    <row r="6" spans="1:14" x14ac:dyDescent="0.25">
      <c r="A6" s="1" t="s">
        <v>190</v>
      </c>
      <c r="B6" s="1">
        <v>8</v>
      </c>
      <c r="C6" s="1">
        <v>8</v>
      </c>
      <c r="D6" s="1">
        <v>5</v>
      </c>
      <c r="E6" s="1">
        <f t="shared" si="0"/>
        <v>7</v>
      </c>
      <c r="F6" s="1">
        <f t="shared" si="1"/>
        <v>240000</v>
      </c>
      <c r="G6" t="str">
        <f>IF(E6&gt;=8,ROWS($E$2:E6),"")</f>
        <v/>
      </c>
      <c r="H6" s="1" t="s">
        <v>191</v>
      </c>
      <c r="I6" s="1">
        <v>7</v>
      </c>
      <c r="J6" s="1">
        <v>6</v>
      </c>
      <c r="K6" s="1">
        <v>5</v>
      </c>
      <c r="L6" s="1">
        <f t="shared" si="2"/>
        <v>6</v>
      </c>
      <c r="M6" s="1">
        <f t="shared" si="3"/>
        <v>240000</v>
      </c>
      <c r="N6" t="str">
        <f>IF(L6&gt;=8,ROWS($E$2:L6),"")</f>
        <v/>
      </c>
    </row>
    <row r="7" spans="1:14" x14ac:dyDescent="0.25">
      <c r="A7" s="1" t="s">
        <v>192</v>
      </c>
      <c r="B7" s="1">
        <v>5</v>
      </c>
      <c r="C7" s="1">
        <v>4</v>
      </c>
      <c r="D7" s="1">
        <v>7</v>
      </c>
      <c r="E7" s="1">
        <f t="shared" si="0"/>
        <v>5.333333333333333</v>
      </c>
      <c r="F7" s="1">
        <f t="shared" si="1"/>
        <v>0</v>
      </c>
      <c r="G7" t="str">
        <f>IF(E7&gt;=8,ROWS($E$2:E7),"")</f>
        <v/>
      </c>
      <c r="H7" s="1" t="s">
        <v>193</v>
      </c>
      <c r="I7" s="1">
        <v>6</v>
      </c>
      <c r="J7" s="1">
        <v>7</v>
      </c>
      <c r="K7" s="1">
        <v>7</v>
      </c>
      <c r="L7" s="1">
        <f t="shared" si="2"/>
        <v>6.666666666666667</v>
      </c>
      <c r="M7" s="1">
        <f t="shared" si="3"/>
        <v>240000</v>
      </c>
      <c r="N7" t="str">
        <f>IF(L7&gt;=8,ROWS($E$2:L7),"")</f>
        <v/>
      </c>
    </row>
    <row r="8" spans="1:14" x14ac:dyDescent="0.25">
      <c r="A8" s="1" t="s">
        <v>194</v>
      </c>
      <c r="B8" s="1">
        <v>9</v>
      </c>
      <c r="C8" s="1">
        <v>9</v>
      </c>
      <c r="D8" s="1">
        <v>8</v>
      </c>
      <c r="E8" s="1">
        <f t="shared" si="0"/>
        <v>8.6666666666666661</v>
      </c>
      <c r="F8" s="1">
        <f t="shared" si="1"/>
        <v>300000</v>
      </c>
      <c r="G8">
        <f>IF(E8&gt;=8,ROWS($E$2:E8),"")</f>
        <v>7</v>
      </c>
      <c r="H8" s="1" t="s">
        <v>195</v>
      </c>
      <c r="I8" s="1">
        <v>9</v>
      </c>
      <c r="J8" s="1">
        <v>7</v>
      </c>
      <c r="K8" s="1">
        <v>8</v>
      </c>
      <c r="L8" s="1">
        <f t="shared" si="2"/>
        <v>8</v>
      </c>
      <c r="M8" s="1">
        <f t="shared" si="3"/>
        <v>300000</v>
      </c>
      <c r="N8">
        <f>IF(L8&gt;=8,ROWS($E$2:L8),"")</f>
        <v>7</v>
      </c>
    </row>
    <row r="9" spans="1:14" x14ac:dyDescent="0.25">
      <c r="A9" s="1" t="s">
        <v>196</v>
      </c>
      <c r="B9" s="1">
        <v>8</v>
      </c>
      <c r="C9" s="1">
        <v>10</v>
      </c>
      <c r="D9" s="1">
        <v>9</v>
      </c>
      <c r="E9" s="1">
        <f t="shared" si="0"/>
        <v>9</v>
      </c>
      <c r="F9" s="1">
        <f t="shared" si="1"/>
        <v>300000</v>
      </c>
      <c r="G9">
        <f>IF(E9&gt;=8,ROWS($E$2:E9),"")</f>
        <v>8</v>
      </c>
      <c r="H9" s="1" t="s">
        <v>197</v>
      </c>
      <c r="I9" s="1">
        <v>8</v>
      </c>
      <c r="J9" s="1">
        <v>9</v>
      </c>
      <c r="K9" s="1">
        <v>9</v>
      </c>
      <c r="L9" s="1">
        <f t="shared" si="2"/>
        <v>8.6666666666666661</v>
      </c>
      <c r="M9" s="1">
        <f t="shared" si="3"/>
        <v>300000</v>
      </c>
      <c r="N9">
        <f>IF(L9&gt;=8,ROWS($E$2:L9),"")</f>
        <v>8</v>
      </c>
    </row>
    <row r="10" spans="1:14" x14ac:dyDescent="0.25">
      <c r="A10" s="1" t="s">
        <v>198</v>
      </c>
      <c r="B10" s="1">
        <v>5</v>
      </c>
      <c r="C10" s="1">
        <v>4</v>
      </c>
      <c r="D10" s="1">
        <v>4</v>
      </c>
      <c r="E10" s="1">
        <f t="shared" si="0"/>
        <v>4.333333333333333</v>
      </c>
      <c r="F10" s="1">
        <f t="shared" si="1"/>
        <v>0</v>
      </c>
      <c r="G10" t="str">
        <f>IF(E10&gt;=8,ROWS($E$2:E10),"")</f>
        <v/>
      </c>
      <c r="H10" s="1" t="s">
        <v>199</v>
      </c>
      <c r="I10" s="1">
        <v>8</v>
      </c>
      <c r="J10" s="1">
        <v>8</v>
      </c>
      <c r="K10" s="1">
        <v>8</v>
      </c>
      <c r="L10" s="1">
        <f t="shared" si="2"/>
        <v>8</v>
      </c>
      <c r="M10" s="1">
        <f t="shared" si="3"/>
        <v>300000</v>
      </c>
      <c r="N10">
        <f>IF(L10&gt;=8,ROWS($E$2:L10),"")</f>
        <v>9</v>
      </c>
    </row>
    <row r="11" spans="1:14" x14ac:dyDescent="0.25">
      <c r="A11" s="1" t="s">
        <v>200</v>
      </c>
      <c r="B11" s="1">
        <v>5</v>
      </c>
      <c r="C11" s="1">
        <v>8</v>
      </c>
      <c r="D11" s="1">
        <v>8</v>
      </c>
      <c r="E11" s="1">
        <f t="shared" si="0"/>
        <v>7</v>
      </c>
      <c r="F11" s="1">
        <f t="shared" si="1"/>
        <v>240000</v>
      </c>
      <c r="G11" t="str">
        <f>IF(E11&gt;=8,ROWS($E$2:E11),"")</f>
        <v/>
      </c>
      <c r="H11" s="1" t="s">
        <v>201</v>
      </c>
      <c r="I11" s="1">
        <v>4</v>
      </c>
      <c r="J11" s="1">
        <v>5</v>
      </c>
      <c r="K11" s="1">
        <v>5</v>
      </c>
      <c r="L11" s="1">
        <f t="shared" si="2"/>
        <v>4.666666666666667</v>
      </c>
      <c r="M11" s="1">
        <f t="shared" si="3"/>
        <v>0</v>
      </c>
      <c r="N11" t="str">
        <f>IF(L11&gt;=8,ROWS($E$2:L11),"")</f>
        <v/>
      </c>
    </row>
    <row r="12" spans="1:14" x14ac:dyDescent="0.25">
      <c r="A12" s="1" t="s">
        <v>202</v>
      </c>
      <c r="B12" s="1">
        <v>6</v>
      </c>
      <c r="C12" s="1">
        <v>6</v>
      </c>
      <c r="D12" s="1">
        <v>6</v>
      </c>
      <c r="E12" s="1">
        <f t="shared" si="0"/>
        <v>6</v>
      </c>
      <c r="F12" s="1">
        <f t="shared" si="1"/>
        <v>240000</v>
      </c>
      <c r="G12" t="str">
        <f>IF(E12&gt;=8,ROWS($E$2:E12),"")</f>
        <v/>
      </c>
      <c r="H12" s="1" t="s">
        <v>203</v>
      </c>
      <c r="I12" s="1">
        <v>7</v>
      </c>
      <c r="J12" s="1">
        <v>6</v>
      </c>
      <c r="K12" s="1">
        <v>6</v>
      </c>
      <c r="L12" s="1">
        <f t="shared" si="2"/>
        <v>6.333333333333333</v>
      </c>
      <c r="M12" s="1">
        <f t="shared" si="3"/>
        <v>240000</v>
      </c>
      <c r="N12" t="str">
        <f>IF(L12&gt;=8,ROWS($E$2:L12),"")</f>
        <v/>
      </c>
    </row>
    <row r="13" spans="1:14" x14ac:dyDescent="0.25">
      <c r="A13" s="1" t="s">
        <v>204</v>
      </c>
      <c r="B13" s="1">
        <v>8</v>
      </c>
      <c r="C13" s="1">
        <v>8</v>
      </c>
      <c r="D13" s="1">
        <v>8</v>
      </c>
      <c r="E13" s="1">
        <f t="shared" si="0"/>
        <v>8</v>
      </c>
      <c r="F13" s="1">
        <f t="shared" si="1"/>
        <v>300000</v>
      </c>
      <c r="G13">
        <f>IF(E13&gt;=8,ROWS($E$2:E13),"")</f>
        <v>12</v>
      </c>
      <c r="H13" s="1" t="s">
        <v>205</v>
      </c>
      <c r="I13" s="1">
        <v>7</v>
      </c>
      <c r="J13" s="1">
        <v>7</v>
      </c>
      <c r="K13" s="1">
        <v>8</v>
      </c>
      <c r="L13" s="1">
        <f t="shared" si="2"/>
        <v>7.333333333333333</v>
      </c>
      <c r="M13" s="1">
        <f t="shared" si="3"/>
        <v>240000</v>
      </c>
      <c r="N13" t="str">
        <f>IF(L13&gt;=8,ROWS($E$2:L13),"")</f>
        <v/>
      </c>
    </row>
    <row r="14" spans="1:14" x14ac:dyDescent="0.25">
      <c r="A14" s="1" t="s">
        <v>206</v>
      </c>
      <c r="B14" s="1">
        <v>4</v>
      </c>
      <c r="C14" s="1">
        <v>4</v>
      </c>
      <c r="D14" s="1">
        <v>5</v>
      </c>
      <c r="E14" s="1">
        <f t="shared" si="0"/>
        <v>4.333333333333333</v>
      </c>
      <c r="F14" s="1">
        <f t="shared" si="1"/>
        <v>0</v>
      </c>
      <c r="G14" t="str">
        <f>IF(E14&gt;=8,ROWS($E$2:E14),"")</f>
        <v/>
      </c>
      <c r="H14" s="1" t="s">
        <v>207</v>
      </c>
      <c r="I14" s="1">
        <v>9</v>
      </c>
      <c r="J14" s="1">
        <v>7</v>
      </c>
      <c r="K14" s="1">
        <v>7</v>
      </c>
      <c r="L14" s="1">
        <f t="shared" si="2"/>
        <v>7.666666666666667</v>
      </c>
      <c r="M14" s="1">
        <f t="shared" si="3"/>
        <v>240000</v>
      </c>
      <c r="N14" t="str">
        <f>IF(L14&gt;=8,ROWS($E$2:L14),"")</f>
        <v/>
      </c>
    </row>
    <row r="15" spans="1:14" x14ac:dyDescent="0.25">
      <c r="A15" s="1" t="s">
        <v>208</v>
      </c>
      <c r="B15" s="1">
        <v>8</v>
      </c>
      <c r="C15" s="1">
        <v>5</v>
      </c>
      <c r="D15" s="1">
        <v>7</v>
      </c>
      <c r="E15" s="1">
        <f t="shared" si="0"/>
        <v>6.666666666666667</v>
      </c>
      <c r="F15" s="1">
        <f t="shared" si="1"/>
        <v>240000</v>
      </c>
      <c r="G15" t="str">
        <f>IF(E15&gt;=8,ROWS($E$2:E15),"")</f>
        <v/>
      </c>
      <c r="H15" s="1" t="s">
        <v>209</v>
      </c>
      <c r="I15" s="1">
        <v>10</v>
      </c>
      <c r="J15" s="1">
        <v>8</v>
      </c>
      <c r="K15" s="1">
        <v>7</v>
      </c>
      <c r="L15" s="1">
        <f t="shared" si="2"/>
        <v>8.3333333333333339</v>
      </c>
      <c r="M15" s="1">
        <f t="shared" si="3"/>
        <v>300000</v>
      </c>
      <c r="N15">
        <f>IF(L15&gt;=8,ROWS($E$2:L15),"")</f>
        <v>14</v>
      </c>
    </row>
    <row r="16" spans="1:14" x14ac:dyDescent="0.25">
      <c r="A16" s="1" t="s">
        <v>210</v>
      </c>
      <c r="B16" s="1">
        <v>9</v>
      </c>
      <c r="C16" s="1">
        <v>7</v>
      </c>
      <c r="D16" s="1">
        <v>6</v>
      </c>
      <c r="E16" s="1">
        <f t="shared" si="0"/>
        <v>7.333333333333333</v>
      </c>
      <c r="F16" s="1">
        <f t="shared" si="1"/>
        <v>240000</v>
      </c>
      <c r="G16" t="str">
        <f>IF(E16&gt;=8,ROWS($E$2:E16),"")</f>
        <v/>
      </c>
      <c r="H16" s="1" t="s">
        <v>211</v>
      </c>
      <c r="I16" s="1">
        <v>4</v>
      </c>
      <c r="J16" s="1">
        <v>5</v>
      </c>
      <c r="K16" s="1">
        <v>6</v>
      </c>
      <c r="L16" s="1">
        <f t="shared" si="2"/>
        <v>5</v>
      </c>
      <c r="M16" s="1">
        <f t="shared" si="3"/>
        <v>0</v>
      </c>
      <c r="N16" t="str">
        <f>IF(L16&gt;=8,ROWS($E$2:L16),"")</f>
        <v/>
      </c>
    </row>
    <row r="17" spans="1:14" x14ac:dyDescent="0.25">
      <c r="A17" s="1" t="s">
        <v>212</v>
      </c>
      <c r="B17" s="1">
        <v>7</v>
      </c>
      <c r="C17" s="1">
        <v>9</v>
      </c>
      <c r="D17" s="1">
        <v>8</v>
      </c>
      <c r="E17" s="1">
        <f t="shared" si="0"/>
        <v>8</v>
      </c>
      <c r="F17" s="1">
        <f t="shared" si="1"/>
        <v>300000</v>
      </c>
      <c r="G17">
        <f>IF(E17&gt;=8,ROWS($E$2:E17),"")</f>
        <v>16</v>
      </c>
      <c r="H17" s="1" t="s">
        <v>213</v>
      </c>
      <c r="I17" s="1">
        <v>6</v>
      </c>
      <c r="J17" s="1">
        <v>5</v>
      </c>
      <c r="K17" s="1">
        <v>8</v>
      </c>
      <c r="L17" s="1">
        <f t="shared" si="2"/>
        <v>6.333333333333333</v>
      </c>
      <c r="M17" s="1">
        <f t="shared" si="3"/>
        <v>240000</v>
      </c>
      <c r="N17" t="str">
        <f>IF(L17&gt;=8,ROWS($E$2:L17),"")</f>
        <v/>
      </c>
    </row>
    <row r="18" spans="1:14" x14ac:dyDescent="0.25">
      <c r="A18" s="1" t="s">
        <v>214</v>
      </c>
      <c r="B18" s="1">
        <v>6</v>
      </c>
      <c r="C18" s="1">
        <v>9</v>
      </c>
      <c r="D18" s="1">
        <v>10</v>
      </c>
      <c r="E18" s="1">
        <f t="shared" si="0"/>
        <v>8.3333333333333339</v>
      </c>
      <c r="F18" s="1">
        <f t="shared" si="1"/>
        <v>300000</v>
      </c>
      <c r="G18">
        <f>IF(E18&gt;=8,ROWS($E$2:E18),"")</f>
        <v>17</v>
      </c>
      <c r="H18" s="1" t="s">
        <v>215</v>
      </c>
      <c r="I18" s="1">
        <v>5</v>
      </c>
      <c r="J18" s="1">
        <v>7</v>
      </c>
      <c r="K18" s="1">
        <v>6</v>
      </c>
      <c r="L18" s="1">
        <f t="shared" si="2"/>
        <v>6</v>
      </c>
      <c r="M18" s="1">
        <f t="shared" si="3"/>
        <v>240000</v>
      </c>
      <c r="N18" t="str">
        <f>IF(L18&gt;=8,ROWS($E$2:L18),"")</f>
        <v/>
      </c>
    </row>
    <row r="19" spans="1:14" x14ac:dyDescent="0.25">
      <c r="A19" s="1" t="s">
        <v>216</v>
      </c>
      <c r="B19" s="1">
        <v>5</v>
      </c>
      <c r="C19" s="1">
        <v>5</v>
      </c>
      <c r="D19" s="1">
        <v>4</v>
      </c>
      <c r="E19" s="1">
        <f t="shared" si="0"/>
        <v>4.666666666666667</v>
      </c>
      <c r="F19" s="1">
        <f t="shared" si="1"/>
        <v>0</v>
      </c>
      <c r="G19" t="str">
        <f>IF(E19&gt;=8,ROWS($E$2:E19),"")</f>
        <v/>
      </c>
      <c r="H19" s="1" t="s">
        <v>217</v>
      </c>
      <c r="I19" s="1">
        <v>7</v>
      </c>
      <c r="J19" s="1">
        <v>6</v>
      </c>
      <c r="K19" s="1">
        <v>4</v>
      </c>
      <c r="L19" s="1">
        <f t="shared" si="2"/>
        <v>5.666666666666667</v>
      </c>
      <c r="M19" s="1">
        <f t="shared" si="3"/>
        <v>200000</v>
      </c>
      <c r="N19" t="str">
        <f>IF(L19&gt;=8,ROWS($E$2:L19),"")</f>
        <v/>
      </c>
    </row>
    <row r="20" spans="1:14" x14ac:dyDescent="0.25">
      <c r="A20" s="1" t="s">
        <v>218</v>
      </c>
      <c r="B20" s="1">
        <v>8</v>
      </c>
      <c r="C20" s="1">
        <v>8</v>
      </c>
      <c r="D20" s="1">
        <v>10</v>
      </c>
      <c r="E20" s="1">
        <f t="shared" si="0"/>
        <v>8.6666666666666661</v>
      </c>
      <c r="F20" s="1">
        <f t="shared" si="1"/>
        <v>300000</v>
      </c>
      <c r="G20">
        <f>IF(E20&gt;=8,ROWS($E$2:E20),"")</f>
        <v>19</v>
      </c>
      <c r="H20" s="1" t="s">
        <v>219</v>
      </c>
      <c r="I20" s="1">
        <v>4</v>
      </c>
      <c r="J20" s="1">
        <v>4</v>
      </c>
      <c r="K20" s="1">
        <v>5</v>
      </c>
      <c r="L20" s="1">
        <f t="shared" si="2"/>
        <v>4.333333333333333</v>
      </c>
      <c r="M20" s="1">
        <f t="shared" si="3"/>
        <v>0</v>
      </c>
      <c r="N20" t="str">
        <f>IF(L20&gt;=8,ROWS($E$2:L20),"")</f>
        <v/>
      </c>
    </row>
    <row r="21" spans="1:14" x14ac:dyDescent="0.25">
      <c r="A21" s="1" t="s">
        <v>220</v>
      </c>
      <c r="B21" s="1">
        <v>6</v>
      </c>
      <c r="C21" s="1">
        <v>6</v>
      </c>
      <c r="D21" s="1">
        <v>8</v>
      </c>
      <c r="E21" s="1">
        <f t="shared" si="0"/>
        <v>6.666666666666667</v>
      </c>
      <c r="F21" s="1">
        <f t="shared" si="1"/>
        <v>240000</v>
      </c>
      <c r="G21" t="str">
        <f>IF(E21&gt;=8,ROWS($E$2:E21),"")</f>
        <v/>
      </c>
      <c r="H21" s="1" t="s">
        <v>221</v>
      </c>
      <c r="I21" s="1">
        <v>4</v>
      </c>
      <c r="J21" s="1">
        <v>5</v>
      </c>
      <c r="K21" s="1">
        <v>6</v>
      </c>
      <c r="L21" s="1">
        <f t="shared" si="2"/>
        <v>5</v>
      </c>
      <c r="M21" s="1">
        <f t="shared" si="3"/>
        <v>0</v>
      </c>
      <c r="N21" t="str">
        <f>IF(L21&gt;=8,ROWS($E$2:L21),"")</f>
        <v/>
      </c>
    </row>
    <row r="22" spans="1:14" x14ac:dyDescent="0.25">
      <c r="A22" s="1" t="s">
        <v>222</v>
      </c>
      <c r="B22" s="1">
        <v>7</v>
      </c>
      <c r="C22" s="1">
        <v>6</v>
      </c>
      <c r="D22" s="1">
        <v>6</v>
      </c>
      <c r="E22" s="1">
        <f t="shared" si="0"/>
        <v>6.333333333333333</v>
      </c>
      <c r="F22" s="1">
        <f t="shared" si="1"/>
        <v>240000</v>
      </c>
      <c r="G22" t="str">
        <f>IF(E22&gt;=8,ROWS($E$2:E22),"")</f>
        <v/>
      </c>
      <c r="H22" s="1" t="s">
        <v>223</v>
      </c>
      <c r="I22" s="1">
        <v>6</v>
      </c>
      <c r="J22" s="1">
        <v>6</v>
      </c>
      <c r="K22" s="1">
        <v>6</v>
      </c>
      <c r="L22" s="1">
        <f t="shared" si="2"/>
        <v>6</v>
      </c>
      <c r="M22" s="1">
        <f t="shared" si="3"/>
        <v>240000</v>
      </c>
      <c r="N22" t="str">
        <f>IF(L22&gt;=8,ROWS($E$2:L22),"")</f>
        <v/>
      </c>
    </row>
    <row r="25" spans="1:14" x14ac:dyDescent="0.25">
      <c r="A25" s="19"/>
      <c r="B25" s="19"/>
    </row>
    <row r="26" spans="1:14" x14ac:dyDescent="0.25">
      <c r="A26" s="9"/>
      <c r="B26" s="10"/>
    </row>
    <row r="27" spans="1:14" x14ac:dyDescent="0.25">
      <c r="A27" s="11"/>
      <c r="B27" s="10"/>
    </row>
    <row r="28" spans="1:14" x14ac:dyDescent="0.25">
      <c r="A28" s="11"/>
      <c r="B28" s="10"/>
    </row>
    <row r="29" spans="1:14" x14ac:dyDescent="0.25">
      <c r="A29" s="12"/>
      <c r="B29" s="10"/>
    </row>
  </sheetData>
  <mergeCells count="1">
    <mergeCell ref="A25:B25"/>
  </mergeCells>
  <conditionalFormatting sqref="G2">
    <cfRule type="cellIs" priority="2" stopIfTrue="1" operator="between">
      <formula>4</formula>
      <formula>5</formula>
    </cfRule>
  </conditionalFormatting>
  <conditionalFormatting sqref="N2">
    <cfRule type="cellIs" priority="1" stopIfTrue="1" operator="between">
      <formula>4</formula>
      <formula>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10" workbookViewId="0">
      <selection activeCell="A2" sqref="A2:F42"/>
    </sheetView>
  </sheetViews>
  <sheetFormatPr defaultRowHeight="15" x14ac:dyDescent="0.25"/>
  <cols>
    <col min="1" max="1" width="15.5703125" customWidth="1"/>
    <col min="2" max="2" width="13" customWidth="1"/>
    <col min="3" max="3" width="12.85546875" customWidth="1"/>
    <col min="4" max="4" width="10.28515625" bestFit="1" customWidth="1"/>
    <col min="5" max="5" width="6" customWidth="1"/>
    <col min="6" max="6" width="11.7109375" customWidth="1"/>
    <col min="9" max="9" width="10.28515625" bestFit="1" customWidth="1"/>
    <col min="12" max="12" width="12.42578125" bestFit="1" customWidth="1"/>
    <col min="14" max="14" width="15" customWidth="1"/>
  </cols>
  <sheetData>
    <row r="1" spans="1:14" x14ac:dyDescent="0.25">
      <c r="A1" s="26" t="s">
        <v>225</v>
      </c>
      <c r="B1" s="26"/>
      <c r="C1" s="26"/>
      <c r="D1" s="26"/>
      <c r="E1" s="26"/>
      <c r="F1" s="26"/>
      <c r="L1">
        <v>0</v>
      </c>
      <c r="M1">
        <v>0</v>
      </c>
      <c r="N1" t="s">
        <v>226</v>
      </c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224</v>
      </c>
      <c r="F2" s="2" t="s">
        <v>5</v>
      </c>
      <c r="L2">
        <f t="shared" ref="L2:L11" si="0">L1+M2</f>
        <v>2</v>
      </c>
      <c r="M2">
        <f>Лист1!G2</f>
        <v>2</v>
      </c>
      <c r="N2" t="s">
        <v>230</v>
      </c>
    </row>
    <row r="3" spans="1:14" x14ac:dyDescent="0.25">
      <c r="A3" s="1" t="str">
        <f t="shared" ref="A3:A38" ca="1" si="1">IF(ISNUMBER($H3),INDEX(INDIRECT("_"&amp;$H3),$J3,COLUMN(A2)),"")</f>
        <v>Лебедева П.Л.</v>
      </c>
      <c r="B3" s="2">
        <f t="shared" ref="B3:B38" ca="1" si="2">IF(ISNUMBER($H3),INDEX(INDIRECT("_"&amp;$H3),$J3,COLUMN(B2)),"")</f>
        <v>9</v>
      </c>
      <c r="C3" s="2">
        <f t="shared" ref="C3:C38" ca="1" si="3">IF(ISNUMBER($H3),INDEX(INDIRECT("_"&amp;$H3),$J3,COLUMN(C2)),"")</f>
        <v>8</v>
      </c>
      <c r="D3" s="2">
        <f t="shared" ref="D3:D38" ca="1" si="4">IF(ISNUMBER($H3),INDEX(INDIRECT("_"&amp;$H3),$J3,COLUMN(D2)),"")</f>
        <v>9</v>
      </c>
      <c r="E3" s="2">
        <f t="shared" ref="E3:E38" ca="1" si="5">IF(ISNUMBER($H3),INDEX(INDIRECT("_"&amp;$H3),$J3,COLUMN(E2)),"")</f>
        <v>8.6666666666666661</v>
      </c>
      <c r="F3" s="2">
        <f t="shared" ref="F3:F38" ca="1" si="6">IF(ISNUMBER($H3),INDEX(INDIRECT("_"&amp;$H3),$J3,COLUMN(F2)),"")</f>
        <v>300000</v>
      </c>
      <c r="H3">
        <f>IF(ROW(1:1)&gt;$L$11,"",MATCH(ROW(1:1)-1,$L$1:$L$11))</f>
        <v>1</v>
      </c>
      <c r="I3">
        <f>IF(H3=H2,I2+1,1)</f>
        <v>1</v>
      </c>
      <c r="J3">
        <f ca="1">SMALL(INDIRECT(VLOOKUP(ROW(1:1)-1,$L$1:$N$11,3)),I3)</f>
        <v>12</v>
      </c>
      <c r="L3">
        <f t="shared" si="0"/>
        <v>6</v>
      </c>
      <c r="M3">
        <f>Лист1!N2</f>
        <v>4</v>
      </c>
      <c r="N3" t="s">
        <v>227</v>
      </c>
    </row>
    <row r="4" spans="1:14" x14ac:dyDescent="0.25">
      <c r="A4" s="1" t="str">
        <f t="shared" ca="1" si="1"/>
        <v>Ремез Р.О</v>
      </c>
      <c r="B4" s="1">
        <f t="shared" ca="1" si="2"/>
        <v>9</v>
      </c>
      <c r="C4" s="1">
        <f t="shared" ca="1" si="3"/>
        <v>9</v>
      </c>
      <c r="D4" s="1">
        <f t="shared" ca="1" si="4"/>
        <v>9</v>
      </c>
      <c r="E4" s="1">
        <f t="shared" ca="1" si="5"/>
        <v>9</v>
      </c>
      <c r="F4" s="1">
        <f t="shared" ca="1" si="6"/>
        <v>300000</v>
      </c>
      <c r="H4">
        <f t="shared" ref="H4:H42" si="7">IF(ROW(2:2)&gt;$L$11,"",MATCH(ROW(2:2)-1,$L$1:$L$11))</f>
        <v>1</v>
      </c>
      <c r="I4">
        <f t="shared" ref="I4:I42" si="8">IF(H4=H3,I3+1,1)</f>
        <v>2</v>
      </c>
      <c r="J4">
        <f t="shared" ref="J4:J42" ca="1" si="9">SMALL(INDIRECT(VLOOKUP(ROW(2:2)-1,$L$1:$N$11,3)),I4)</f>
        <v>17</v>
      </c>
      <c r="L4">
        <f t="shared" si="0"/>
        <v>8</v>
      </c>
      <c r="M4">
        <f>Лист2!G2</f>
        <v>2</v>
      </c>
      <c r="N4" t="s">
        <v>231</v>
      </c>
    </row>
    <row r="5" spans="1:14" x14ac:dyDescent="0.25">
      <c r="A5" s="1" t="str">
        <f t="shared" ca="1" si="1"/>
        <v>Дедушкин П.В.</v>
      </c>
      <c r="B5" s="1">
        <f t="shared" ca="1" si="2"/>
        <v>8</v>
      </c>
      <c r="C5" s="1">
        <f t="shared" ca="1" si="3"/>
        <v>9</v>
      </c>
      <c r="D5" s="1">
        <f t="shared" ca="1" si="4"/>
        <v>9</v>
      </c>
      <c r="E5" s="1">
        <f t="shared" ca="1" si="5"/>
        <v>8.6666666666666661</v>
      </c>
      <c r="F5" s="1">
        <f t="shared" ca="1" si="6"/>
        <v>300000</v>
      </c>
      <c r="H5">
        <f t="shared" si="7"/>
        <v>2</v>
      </c>
      <c r="I5">
        <f t="shared" si="8"/>
        <v>1</v>
      </c>
      <c r="J5">
        <f t="shared" ca="1" si="9"/>
        <v>7</v>
      </c>
      <c r="L5">
        <f t="shared" si="0"/>
        <v>9</v>
      </c>
      <c r="M5">
        <f>Лист2!N2</f>
        <v>1</v>
      </c>
      <c r="N5" t="s">
        <v>228</v>
      </c>
    </row>
    <row r="6" spans="1:14" x14ac:dyDescent="0.25">
      <c r="A6" s="1" t="str">
        <f t="shared" ca="1" si="1"/>
        <v>Козлова Н.Г.</v>
      </c>
      <c r="B6" s="1">
        <f t="shared" ca="1" si="2"/>
        <v>9</v>
      </c>
      <c r="C6" s="1">
        <f t="shared" ca="1" si="3"/>
        <v>9</v>
      </c>
      <c r="D6" s="1">
        <f t="shared" ca="1" si="4"/>
        <v>8</v>
      </c>
      <c r="E6" s="1">
        <f t="shared" ca="1" si="5"/>
        <v>8.6666666666666661</v>
      </c>
      <c r="F6" s="1">
        <f t="shared" ca="1" si="6"/>
        <v>300000</v>
      </c>
      <c r="H6">
        <f t="shared" si="7"/>
        <v>2</v>
      </c>
      <c r="I6">
        <f t="shared" si="8"/>
        <v>2</v>
      </c>
      <c r="J6">
        <f t="shared" ca="1" si="9"/>
        <v>11</v>
      </c>
      <c r="L6">
        <f t="shared" si="0"/>
        <v>14</v>
      </c>
      <c r="M6">
        <f>Лист3!G2</f>
        <v>5</v>
      </c>
      <c r="N6" t="s">
        <v>232</v>
      </c>
    </row>
    <row r="7" spans="1:14" x14ac:dyDescent="0.25">
      <c r="A7" s="1" t="str">
        <f t="shared" ca="1" si="1"/>
        <v>Ленкина О.Э.</v>
      </c>
      <c r="B7" s="1">
        <f t="shared" ca="1" si="2"/>
        <v>8</v>
      </c>
      <c r="C7" s="1">
        <f t="shared" ca="1" si="3"/>
        <v>8</v>
      </c>
      <c r="D7" s="1">
        <f t="shared" ca="1" si="4"/>
        <v>10</v>
      </c>
      <c r="E7" s="1">
        <f t="shared" ca="1" si="5"/>
        <v>8.6666666666666661</v>
      </c>
      <c r="F7" s="1">
        <f t="shared" ca="1" si="6"/>
        <v>300000</v>
      </c>
      <c r="H7">
        <f t="shared" si="7"/>
        <v>2</v>
      </c>
      <c r="I7">
        <f t="shared" si="8"/>
        <v>3</v>
      </c>
      <c r="J7">
        <f t="shared" ca="1" si="9"/>
        <v>12</v>
      </c>
      <c r="L7">
        <f t="shared" si="0"/>
        <v>15</v>
      </c>
      <c r="M7">
        <f>Лист3!N2</f>
        <v>1</v>
      </c>
      <c r="N7" t="s">
        <v>229</v>
      </c>
    </row>
    <row r="8" spans="1:14" x14ac:dyDescent="0.25">
      <c r="A8" s="3" t="str">
        <f t="shared" ca="1" si="1"/>
        <v>Яшар У.К.</v>
      </c>
      <c r="B8" s="1">
        <f t="shared" ca="1" si="2"/>
        <v>8</v>
      </c>
      <c r="C8" s="1">
        <f t="shared" ca="1" si="3"/>
        <v>10</v>
      </c>
      <c r="D8" s="1">
        <f t="shared" ca="1" si="4"/>
        <v>10</v>
      </c>
      <c r="E8" s="1">
        <f t="shared" ca="1" si="5"/>
        <v>9.3333333333333339</v>
      </c>
      <c r="F8" s="1">
        <f t="shared" ca="1" si="6"/>
        <v>300000</v>
      </c>
      <c r="H8">
        <f t="shared" si="7"/>
        <v>2</v>
      </c>
      <c r="I8">
        <f t="shared" si="8"/>
        <v>4</v>
      </c>
      <c r="J8">
        <f t="shared" ca="1" si="9"/>
        <v>20</v>
      </c>
      <c r="L8">
        <f t="shared" si="0"/>
        <v>17</v>
      </c>
      <c r="M8">
        <f>Лист4!G2</f>
        <v>2</v>
      </c>
      <c r="N8" t="s">
        <v>233</v>
      </c>
    </row>
    <row r="9" spans="1:14" x14ac:dyDescent="0.25">
      <c r="A9" s="1" t="str">
        <f t="shared" ca="1" si="1"/>
        <v>Кругленя С.А</v>
      </c>
      <c r="B9" s="1">
        <f t="shared" ca="1" si="2"/>
        <v>9</v>
      </c>
      <c r="C9" s="1">
        <f t="shared" ca="1" si="3"/>
        <v>8</v>
      </c>
      <c r="D9" s="1">
        <f t="shared" ca="1" si="4"/>
        <v>9</v>
      </c>
      <c r="E9" s="1">
        <f t="shared" ca="1" si="5"/>
        <v>8.6666666666666661</v>
      </c>
      <c r="F9" s="1">
        <f t="shared" ca="1" si="6"/>
        <v>300000</v>
      </c>
      <c r="H9">
        <f t="shared" si="7"/>
        <v>3</v>
      </c>
      <c r="I9">
        <f t="shared" si="8"/>
        <v>1</v>
      </c>
      <c r="J9">
        <f t="shared" ca="1" si="9"/>
        <v>2</v>
      </c>
      <c r="L9">
        <f t="shared" si="0"/>
        <v>17</v>
      </c>
      <c r="M9">
        <f>Лист4!N2</f>
        <v>0</v>
      </c>
      <c r="N9" t="s">
        <v>234</v>
      </c>
    </row>
    <row r="10" spans="1:14" x14ac:dyDescent="0.25">
      <c r="A10" s="13" t="str">
        <f t="shared" ca="1" si="1"/>
        <v>Станкевич С.И.</v>
      </c>
      <c r="B10" s="15">
        <f t="shared" ca="1" si="2"/>
        <v>9</v>
      </c>
      <c r="C10" s="15">
        <f t="shared" ca="1" si="3"/>
        <v>7</v>
      </c>
      <c r="D10" s="15">
        <f t="shared" ca="1" si="4"/>
        <v>8</v>
      </c>
      <c r="E10" s="14">
        <f t="shared" ca="1" si="5"/>
        <v>8</v>
      </c>
      <c r="F10" s="15">
        <f t="shared" ca="1" si="6"/>
        <v>300000</v>
      </c>
      <c r="H10">
        <f t="shared" si="7"/>
        <v>3</v>
      </c>
      <c r="I10">
        <f t="shared" si="8"/>
        <v>2</v>
      </c>
      <c r="J10">
        <f t="shared" ca="1" si="9"/>
        <v>13</v>
      </c>
      <c r="L10">
        <f t="shared" si="0"/>
        <v>24</v>
      </c>
      <c r="M10">
        <f>Лист5!G2</f>
        <v>7</v>
      </c>
      <c r="N10" t="s">
        <v>235</v>
      </c>
    </row>
    <row r="11" spans="1:14" x14ac:dyDescent="0.25">
      <c r="A11" s="13" t="str">
        <f t="shared" ca="1" si="1"/>
        <v>Шимкович В.А</v>
      </c>
      <c r="B11" s="15">
        <f t="shared" ca="1" si="2"/>
        <v>9</v>
      </c>
      <c r="C11" s="15">
        <f t="shared" ca="1" si="3"/>
        <v>8</v>
      </c>
      <c r="D11" s="15">
        <f t="shared" ca="1" si="4"/>
        <v>8</v>
      </c>
      <c r="E11" s="14">
        <f t="shared" ca="1" si="5"/>
        <v>8.3333333333333339</v>
      </c>
      <c r="F11" s="15">
        <f t="shared" ca="1" si="6"/>
        <v>300000</v>
      </c>
      <c r="H11">
        <f t="shared" si="7"/>
        <v>4</v>
      </c>
      <c r="I11">
        <f t="shared" si="8"/>
        <v>1</v>
      </c>
      <c r="J11">
        <f t="shared" ca="1" si="9"/>
        <v>5</v>
      </c>
      <c r="L11">
        <f t="shared" si="0"/>
        <v>29</v>
      </c>
      <c r="M11">
        <f>Лист5!N2</f>
        <v>5</v>
      </c>
      <c r="N11" t="s">
        <v>235</v>
      </c>
    </row>
    <row r="12" spans="1:14" x14ac:dyDescent="0.25">
      <c r="A12" s="13" t="str">
        <f t="shared" ca="1" si="1"/>
        <v>Жук М.Н.</v>
      </c>
      <c r="B12" s="15">
        <f t="shared" ca="1" si="2"/>
        <v>8</v>
      </c>
      <c r="C12" s="15">
        <f t="shared" ca="1" si="3"/>
        <v>8</v>
      </c>
      <c r="D12" s="15">
        <f t="shared" ca="1" si="4"/>
        <v>8</v>
      </c>
      <c r="E12" s="14">
        <f t="shared" ca="1" si="5"/>
        <v>8</v>
      </c>
      <c r="F12" s="15">
        <f t="shared" ca="1" si="6"/>
        <v>300000</v>
      </c>
      <c r="H12">
        <f t="shared" si="7"/>
        <v>5</v>
      </c>
      <c r="I12">
        <f t="shared" si="8"/>
        <v>1</v>
      </c>
      <c r="J12">
        <f t="shared" ca="1" si="9"/>
        <v>7</v>
      </c>
    </row>
    <row r="13" spans="1:14" x14ac:dyDescent="0.25">
      <c r="A13" s="13" t="str">
        <f t="shared" ca="1" si="1"/>
        <v>Канашиц В.В.</v>
      </c>
      <c r="B13" s="15">
        <f t="shared" ca="1" si="2"/>
        <v>9</v>
      </c>
      <c r="C13" s="15">
        <f t="shared" ca="1" si="3"/>
        <v>10</v>
      </c>
      <c r="D13" s="15">
        <f t="shared" ca="1" si="4"/>
        <v>8</v>
      </c>
      <c r="E13" s="14">
        <f t="shared" ca="1" si="5"/>
        <v>9</v>
      </c>
      <c r="F13" s="15">
        <f t="shared" ca="1" si="6"/>
        <v>300000</v>
      </c>
      <c r="H13">
        <f t="shared" si="7"/>
        <v>5</v>
      </c>
      <c r="I13">
        <f t="shared" si="8"/>
        <v>2</v>
      </c>
      <c r="J13">
        <f t="shared" ca="1" si="9"/>
        <v>9</v>
      </c>
    </row>
    <row r="14" spans="1:14" x14ac:dyDescent="0.25">
      <c r="A14" s="13" t="str">
        <f t="shared" ca="1" si="1"/>
        <v>Туловский А.А.</v>
      </c>
      <c r="B14" s="15">
        <f t="shared" ca="1" si="2"/>
        <v>7</v>
      </c>
      <c r="C14" s="15">
        <f t="shared" ca="1" si="3"/>
        <v>9</v>
      </c>
      <c r="D14" s="15">
        <f t="shared" ca="1" si="4"/>
        <v>8</v>
      </c>
      <c r="E14" s="14">
        <f t="shared" ca="1" si="5"/>
        <v>8</v>
      </c>
      <c r="F14" s="15">
        <f t="shared" ca="1" si="6"/>
        <v>300000</v>
      </c>
      <c r="H14">
        <f t="shared" si="7"/>
        <v>5</v>
      </c>
      <c r="I14">
        <f t="shared" si="8"/>
        <v>3</v>
      </c>
      <c r="J14">
        <f t="shared" ca="1" si="9"/>
        <v>16</v>
      </c>
    </row>
    <row r="15" spans="1:14" x14ac:dyDescent="0.25">
      <c r="A15" s="1" t="str">
        <f t="shared" ca="1" si="1"/>
        <v>Хилько И.В.</v>
      </c>
      <c r="B15" s="1">
        <f t="shared" ca="1" si="2"/>
        <v>9</v>
      </c>
      <c r="C15" s="1">
        <f t="shared" ca="1" si="3"/>
        <v>10</v>
      </c>
      <c r="D15" s="1">
        <f t="shared" ca="1" si="4"/>
        <v>10</v>
      </c>
      <c r="E15" s="1">
        <f t="shared" ca="1" si="5"/>
        <v>9.6666666666666661</v>
      </c>
      <c r="F15" s="1">
        <f t="shared" ca="1" si="6"/>
        <v>300000</v>
      </c>
      <c r="H15">
        <f t="shared" si="7"/>
        <v>5</v>
      </c>
      <c r="I15">
        <f t="shared" si="8"/>
        <v>4</v>
      </c>
      <c r="J15">
        <f t="shared" ca="1" si="9"/>
        <v>17</v>
      </c>
    </row>
    <row r="16" spans="1:14" x14ac:dyDescent="0.25">
      <c r="A16" s="1" t="str">
        <f t="shared" ca="1" si="1"/>
        <v>Шимкович Е.А.</v>
      </c>
      <c r="B16" s="1">
        <f t="shared" ca="1" si="2"/>
        <v>8</v>
      </c>
      <c r="C16" s="1">
        <f t="shared" ca="1" si="3"/>
        <v>8</v>
      </c>
      <c r="D16" s="1">
        <f t="shared" ca="1" si="4"/>
        <v>8</v>
      </c>
      <c r="E16" s="1">
        <f t="shared" ca="1" si="5"/>
        <v>8</v>
      </c>
      <c r="F16" s="1">
        <f t="shared" ca="1" si="6"/>
        <v>300000</v>
      </c>
      <c r="H16">
        <f t="shared" si="7"/>
        <v>5</v>
      </c>
      <c r="I16">
        <f t="shared" si="8"/>
        <v>5</v>
      </c>
      <c r="J16">
        <f t="shared" ca="1" si="9"/>
        <v>18</v>
      </c>
    </row>
    <row r="17" spans="1:10" x14ac:dyDescent="0.25">
      <c r="A17" s="1" t="str">
        <f t="shared" ca="1" si="1"/>
        <v>Климовичь М.С.</v>
      </c>
      <c r="B17" s="1">
        <f t="shared" ca="1" si="2"/>
        <v>8</v>
      </c>
      <c r="C17" s="1">
        <f t="shared" ca="1" si="3"/>
        <v>8</v>
      </c>
      <c r="D17" s="1">
        <f t="shared" ca="1" si="4"/>
        <v>8</v>
      </c>
      <c r="E17" s="1">
        <f t="shared" ca="1" si="5"/>
        <v>8</v>
      </c>
      <c r="F17" s="1">
        <f t="shared" ca="1" si="6"/>
        <v>300000</v>
      </c>
      <c r="H17">
        <f t="shared" si="7"/>
        <v>6</v>
      </c>
      <c r="I17">
        <f t="shared" si="8"/>
        <v>1</v>
      </c>
      <c r="J17">
        <f t="shared" ca="1" si="9"/>
        <v>11</v>
      </c>
    </row>
    <row r="18" spans="1:10" x14ac:dyDescent="0.25">
      <c r="A18" s="1" t="str">
        <f t="shared" ca="1" si="1"/>
        <v>Вершуло А.В.</v>
      </c>
      <c r="B18" s="1">
        <f t="shared" ca="1" si="2"/>
        <v>9</v>
      </c>
      <c r="C18" s="1">
        <f t="shared" ca="1" si="3"/>
        <v>8</v>
      </c>
      <c r="D18" s="1">
        <f t="shared" ca="1" si="4"/>
        <v>7</v>
      </c>
      <c r="E18" s="1">
        <f t="shared" ca="1" si="5"/>
        <v>8</v>
      </c>
      <c r="F18" s="1">
        <f t="shared" ca="1" si="6"/>
        <v>300000</v>
      </c>
      <c r="H18">
        <f t="shared" si="7"/>
        <v>7</v>
      </c>
      <c r="I18">
        <f t="shared" si="8"/>
        <v>1</v>
      </c>
      <c r="J18">
        <f t="shared" ca="1" si="9"/>
        <v>10</v>
      </c>
    </row>
    <row r="19" spans="1:10" x14ac:dyDescent="0.25">
      <c r="A19" s="1" t="str">
        <f t="shared" ca="1" si="1"/>
        <v>Берник К.А.</v>
      </c>
      <c r="B19" s="1">
        <f t="shared" ca="1" si="2"/>
        <v>7</v>
      </c>
      <c r="C19" s="1">
        <f t="shared" ca="1" si="3"/>
        <v>9</v>
      </c>
      <c r="D19" s="1">
        <f t="shared" ca="1" si="4"/>
        <v>8</v>
      </c>
      <c r="E19" s="1">
        <f t="shared" ca="1" si="5"/>
        <v>8</v>
      </c>
      <c r="F19" s="1">
        <f t="shared" ca="1" si="6"/>
        <v>300000</v>
      </c>
      <c r="H19">
        <f t="shared" si="7"/>
        <v>7</v>
      </c>
      <c r="I19">
        <f t="shared" si="8"/>
        <v>2</v>
      </c>
      <c r="J19">
        <f t="shared" ca="1" si="9"/>
        <v>20</v>
      </c>
    </row>
    <row r="20" spans="1:10" x14ac:dyDescent="0.25">
      <c r="A20" s="1" t="str">
        <f t="shared" ca="1" si="1"/>
        <v>Выдра С.В.</v>
      </c>
      <c r="B20" s="1">
        <f t="shared" ca="1" si="2"/>
        <v>7</v>
      </c>
      <c r="C20" s="1">
        <f t="shared" ca="1" si="3"/>
        <v>10</v>
      </c>
      <c r="D20" s="1">
        <f t="shared" ca="1" si="4"/>
        <v>8</v>
      </c>
      <c r="E20" s="1">
        <f t="shared" ca="1" si="5"/>
        <v>8.3333333333333339</v>
      </c>
      <c r="F20" s="1">
        <f t="shared" ca="1" si="6"/>
        <v>300000</v>
      </c>
      <c r="H20">
        <f t="shared" si="7"/>
        <v>9</v>
      </c>
      <c r="I20">
        <f t="shared" si="8"/>
        <v>1</v>
      </c>
      <c r="J20">
        <f t="shared" ca="1" si="9"/>
        <v>4</v>
      </c>
    </row>
    <row r="21" spans="1:10" x14ac:dyDescent="0.25">
      <c r="A21" s="1" t="str">
        <f t="shared" ca="1" si="1"/>
        <v>Зайцев М.А.</v>
      </c>
      <c r="B21" s="1">
        <f t="shared" ca="1" si="2"/>
        <v>9</v>
      </c>
      <c r="C21" s="1">
        <f t="shared" ca="1" si="3"/>
        <v>9</v>
      </c>
      <c r="D21" s="1">
        <f t="shared" ca="1" si="4"/>
        <v>8</v>
      </c>
      <c r="E21" s="1">
        <f t="shared" ca="1" si="5"/>
        <v>8.6666666666666661</v>
      </c>
      <c r="F21" s="1">
        <f t="shared" ca="1" si="6"/>
        <v>300000</v>
      </c>
      <c r="H21">
        <f t="shared" si="7"/>
        <v>9</v>
      </c>
      <c r="I21">
        <f t="shared" si="8"/>
        <v>2</v>
      </c>
      <c r="J21">
        <f t="shared" ca="1" si="9"/>
        <v>7</v>
      </c>
    </row>
    <row r="22" spans="1:10" x14ac:dyDescent="0.25">
      <c r="A22" s="1" t="str">
        <f t="shared" ca="1" si="1"/>
        <v>Железный И.В.</v>
      </c>
      <c r="B22" s="1">
        <f t="shared" ca="1" si="2"/>
        <v>8</v>
      </c>
      <c r="C22" s="1">
        <f t="shared" ca="1" si="3"/>
        <v>10</v>
      </c>
      <c r="D22" s="1">
        <f t="shared" ca="1" si="4"/>
        <v>9</v>
      </c>
      <c r="E22" s="1">
        <f t="shared" ca="1" si="5"/>
        <v>9</v>
      </c>
      <c r="F22" s="1">
        <f t="shared" ca="1" si="6"/>
        <v>300000</v>
      </c>
      <c r="H22">
        <f t="shared" si="7"/>
        <v>9</v>
      </c>
      <c r="I22">
        <f t="shared" si="8"/>
        <v>3</v>
      </c>
      <c r="J22">
        <f t="shared" ca="1" si="9"/>
        <v>8</v>
      </c>
    </row>
    <row r="23" spans="1:10" x14ac:dyDescent="0.25">
      <c r="A23" s="1" t="str">
        <f t="shared" ca="1" si="1"/>
        <v>Некрасов Ю.А.</v>
      </c>
      <c r="B23" s="1">
        <f t="shared" ca="1" si="2"/>
        <v>8</v>
      </c>
      <c r="C23" s="1">
        <f t="shared" ca="1" si="3"/>
        <v>8</v>
      </c>
      <c r="D23" s="1">
        <f t="shared" ca="1" si="4"/>
        <v>8</v>
      </c>
      <c r="E23" s="1">
        <f t="shared" ca="1" si="5"/>
        <v>8</v>
      </c>
      <c r="F23" s="1">
        <f t="shared" ca="1" si="6"/>
        <v>300000</v>
      </c>
      <c r="H23">
        <f t="shared" si="7"/>
        <v>9</v>
      </c>
      <c r="I23">
        <f t="shared" si="8"/>
        <v>4</v>
      </c>
      <c r="J23">
        <f t="shared" ca="1" si="9"/>
        <v>12</v>
      </c>
    </row>
    <row r="24" spans="1:10" x14ac:dyDescent="0.25">
      <c r="A24" s="1" t="str">
        <f t="shared" ca="1" si="1"/>
        <v xml:space="preserve"> Рылеев О.И.</v>
      </c>
      <c r="B24" s="1">
        <f t="shared" ca="1" si="2"/>
        <v>7</v>
      </c>
      <c r="C24" s="1">
        <f t="shared" ca="1" si="3"/>
        <v>9</v>
      </c>
      <c r="D24" s="1">
        <f t="shared" ca="1" si="4"/>
        <v>8</v>
      </c>
      <c r="E24" s="1">
        <f t="shared" ca="1" si="5"/>
        <v>8</v>
      </c>
      <c r="F24" s="1">
        <f t="shared" ca="1" si="6"/>
        <v>300000</v>
      </c>
      <c r="H24">
        <f t="shared" si="7"/>
        <v>9</v>
      </c>
      <c r="I24">
        <f t="shared" si="8"/>
        <v>5</v>
      </c>
      <c r="J24">
        <f t="shared" ca="1" si="9"/>
        <v>16</v>
      </c>
    </row>
    <row r="25" spans="1:10" x14ac:dyDescent="0.25">
      <c r="A25" s="1" t="str">
        <f t="shared" ca="1" si="1"/>
        <v>Соколов М.И.</v>
      </c>
      <c r="B25" s="1">
        <f t="shared" ca="1" si="2"/>
        <v>6</v>
      </c>
      <c r="C25" s="1">
        <f t="shared" ca="1" si="3"/>
        <v>9</v>
      </c>
      <c r="D25" s="1">
        <f t="shared" ca="1" si="4"/>
        <v>10</v>
      </c>
      <c r="E25" s="1">
        <f t="shared" ca="1" si="5"/>
        <v>8.3333333333333339</v>
      </c>
      <c r="F25" s="1">
        <f t="shared" ca="1" si="6"/>
        <v>300000</v>
      </c>
      <c r="H25">
        <f t="shared" si="7"/>
        <v>9</v>
      </c>
      <c r="I25">
        <f t="shared" si="8"/>
        <v>6</v>
      </c>
      <c r="J25">
        <f t="shared" ca="1" si="9"/>
        <v>17</v>
      </c>
    </row>
    <row r="26" spans="1:10" x14ac:dyDescent="0.25">
      <c r="A26" s="1" t="str">
        <f t="shared" ca="1" si="1"/>
        <v>Рассказов С.Е.</v>
      </c>
      <c r="B26" s="1">
        <f t="shared" ca="1" si="2"/>
        <v>8</v>
      </c>
      <c r="C26" s="1">
        <f t="shared" ca="1" si="3"/>
        <v>8</v>
      </c>
      <c r="D26" s="1">
        <f t="shared" ca="1" si="4"/>
        <v>10</v>
      </c>
      <c r="E26" s="1">
        <f t="shared" ca="1" si="5"/>
        <v>8.6666666666666661</v>
      </c>
      <c r="F26" s="1">
        <f t="shared" ca="1" si="6"/>
        <v>300000</v>
      </c>
      <c r="H26">
        <f t="shared" si="7"/>
        <v>9</v>
      </c>
      <c r="I26">
        <f t="shared" si="8"/>
        <v>7</v>
      </c>
      <c r="J26">
        <f t="shared" ca="1" si="9"/>
        <v>19</v>
      </c>
    </row>
    <row r="27" spans="1:10" x14ac:dyDescent="0.25">
      <c r="A27" s="1" t="str">
        <f t="shared" ca="1" si="1"/>
        <v>Кондратьев К.И.</v>
      </c>
      <c r="B27" s="1">
        <f t="shared" ca="1" si="2"/>
        <v>7</v>
      </c>
      <c r="C27" s="1">
        <f t="shared" ca="1" si="3"/>
        <v>9</v>
      </c>
      <c r="D27" s="1">
        <f t="shared" ca="1" si="4"/>
        <v>8</v>
      </c>
      <c r="E27" s="1">
        <f t="shared" ca="1" si="5"/>
        <v>8</v>
      </c>
      <c r="F27" s="1">
        <f t="shared" ca="1" si="6"/>
        <v>300000</v>
      </c>
      <c r="H27">
        <f t="shared" si="7"/>
        <v>10</v>
      </c>
      <c r="I27">
        <f t="shared" si="8"/>
        <v>1</v>
      </c>
      <c r="J27">
        <f ca="1">SMALL(INDIRECT(VLOOKUP(ROW(25:25)-1,$L$1:$N$11,3)),I27)</f>
        <v>4</v>
      </c>
    </row>
    <row r="28" spans="1:10" x14ac:dyDescent="0.25">
      <c r="A28" s="1" t="str">
        <f t="shared" ca="1" si="1"/>
        <v>Старостин И.И.</v>
      </c>
      <c r="B28" s="1">
        <f t="shared" ca="1" si="2"/>
        <v>9</v>
      </c>
      <c r="C28" s="1">
        <f t="shared" ca="1" si="3"/>
        <v>7</v>
      </c>
      <c r="D28" s="1">
        <f t="shared" ca="1" si="4"/>
        <v>8</v>
      </c>
      <c r="E28" s="1">
        <f t="shared" ca="1" si="5"/>
        <v>8</v>
      </c>
      <c r="F28" s="1">
        <f t="shared" ca="1" si="6"/>
        <v>300000</v>
      </c>
      <c r="H28">
        <f t="shared" si="7"/>
        <v>10</v>
      </c>
      <c r="I28">
        <f t="shared" si="8"/>
        <v>2</v>
      </c>
      <c r="J28">
        <f t="shared" ca="1" si="9"/>
        <v>7</v>
      </c>
    </row>
    <row r="29" spans="1:10" x14ac:dyDescent="0.25">
      <c r="A29" s="1" t="str">
        <f t="shared" ca="1" si="1"/>
        <v>Колпашников А.Е.</v>
      </c>
      <c r="B29" s="1">
        <f t="shared" ca="1" si="2"/>
        <v>8</v>
      </c>
      <c r="C29" s="1">
        <f t="shared" ca="1" si="3"/>
        <v>9</v>
      </c>
      <c r="D29" s="1">
        <f t="shared" ca="1" si="4"/>
        <v>9</v>
      </c>
      <c r="E29" s="1">
        <f t="shared" ca="1" si="5"/>
        <v>8.6666666666666661</v>
      </c>
      <c r="F29" s="1">
        <f t="shared" ca="1" si="6"/>
        <v>300000</v>
      </c>
      <c r="H29">
        <f t="shared" si="7"/>
        <v>10</v>
      </c>
      <c r="I29">
        <f t="shared" si="8"/>
        <v>3</v>
      </c>
      <c r="J29">
        <f t="shared" ca="1" si="9"/>
        <v>8</v>
      </c>
    </row>
    <row r="30" spans="1:10" x14ac:dyDescent="0.25">
      <c r="A30" t="str">
        <f t="shared" ca="1" si="1"/>
        <v>Шибко П.А.</v>
      </c>
      <c r="B30">
        <f t="shared" ca="1" si="2"/>
        <v>8</v>
      </c>
      <c r="C30">
        <f t="shared" ca="1" si="3"/>
        <v>8</v>
      </c>
      <c r="D30">
        <f t="shared" ca="1" si="4"/>
        <v>8</v>
      </c>
      <c r="E30">
        <f t="shared" ca="1" si="5"/>
        <v>8</v>
      </c>
      <c r="F30">
        <f t="shared" ca="1" si="6"/>
        <v>300000</v>
      </c>
      <c r="H30">
        <f t="shared" si="7"/>
        <v>10</v>
      </c>
      <c r="I30">
        <f t="shared" si="8"/>
        <v>4</v>
      </c>
      <c r="J30">
        <f t="shared" ca="1" si="9"/>
        <v>9</v>
      </c>
    </row>
    <row r="31" spans="1:10" x14ac:dyDescent="0.25">
      <c r="A31" t="str">
        <f t="shared" ca="1" si="1"/>
        <v>Ситнев П.П.</v>
      </c>
      <c r="B31">
        <f t="shared" ca="1" si="2"/>
        <v>10</v>
      </c>
      <c r="C31">
        <f t="shared" ca="1" si="3"/>
        <v>8</v>
      </c>
      <c r="D31">
        <f t="shared" ca="1" si="4"/>
        <v>7</v>
      </c>
      <c r="E31">
        <f t="shared" ca="1" si="5"/>
        <v>8.3333333333333339</v>
      </c>
      <c r="F31">
        <f t="shared" ca="1" si="6"/>
        <v>300000</v>
      </c>
      <c r="H31">
        <f t="shared" si="7"/>
        <v>10</v>
      </c>
      <c r="I31">
        <f t="shared" si="8"/>
        <v>5</v>
      </c>
      <c r="J31">
        <f t="shared" ca="1" si="9"/>
        <v>14</v>
      </c>
    </row>
    <row r="32" spans="1:10" x14ac:dyDescent="0.25">
      <c r="A32" t="str">
        <f t="shared" ca="1" si="1"/>
        <v/>
      </c>
      <c r="B32" t="str">
        <f t="shared" ca="1" si="2"/>
        <v/>
      </c>
      <c r="C32" t="str">
        <f t="shared" ca="1" si="3"/>
        <v/>
      </c>
      <c r="D32" t="str">
        <f t="shared" ca="1" si="4"/>
        <v/>
      </c>
      <c r="E32" t="str">
        <f t="shared" ca="1" si="5"/>
        <v/>
      </c>
      <c r="F32" t="str">
        <f t="shared" ca="1" si="6"/>
        <v/>
      </c>
      <c r="H32" t="str">
        <f t="shared" si="7"/>
        <v/>
      </c>
      <c r="I32">
        <f t="shared" si="8"/>
        <v>1</v>
      </c>
      <c r="J32">
        <f t="shared" ca="1" si="9"/>
        <v>4</v>
      </c>
    </row>
    <row r="33" spans="1:10" x14ac:dyDescent="0.25">
      <c r="A33" t="str">
        <f t="shared" ca="1" si="1"/>
        <v/>
      </c>
      <c r="B33" t="str">
        <f t="shared" ca="1" si="2"/>
        <v/>
      </c>
      <c r="C33" t="str">
        <f t="shared" ca="1" si="3"/>
        <v/>
      </c>
      <c r="D33" t="str">
        <f t="shared" ca="1" si="4"/>
        <v/>
      </c>
      <c r="E33" t="str">
        <f t="shared" ca="1" si="5"/>
        <v/>
      </c>
      <c r="F33" t="str">
        <f t="shared" ca="1" si="6"/>
        <v/>
      </c>
      <c r="H33" t="str">
        <f t="shared" si="7"/>
        <v/>
      </c>
      <c r="I33">
        <f t="shared" si="8"/>
        <v>2</v>
      </c>
      <c r="J33">
        <f t="shared" ca="1" si="9"/>
        <v>7</v>
      </c>
    </row>
    <row r="34" spans="1:10" x14ac:dyDescent="0.25">
      <c r="A34" t="str">
        <f t="shared" ca="1" si="1"/>
        <v/>
      </c>
      <c r="B34" t="str">
        <f t="shared" ca="1" si="2"/>
        <v/>
      </c>
      <c r="C34" t="str">
        <f t="shared" ca="1" si="3"/>
        <v/>
      </c>
      <c r="D34" t="str">
        <f t="shared" ca="1" si="4"/>
        <v/>
      </c>
      <c r="E34" t="str">
        <f t="shared" ca="1" si="5"/>
        <v/>
      </c>
      <c r="F34" t="str">
        <f t="shared" ca="1" si="6"/>
        <v/>
      </c>
      <c r="H34" t="str">
        <f t="shared" si="7"/>
        <v/>
      </c>
      <c r="I34">
        <f t="shared" si="8"/>
        <v>3</v>
      </c>
      <c r="J34">
        <f t="shared" ca="1" si="9"/>
        <v>8</v>
      </c>
    </row>
    <row r="35" spans="1:10" x14ac:dyDescent="0.25">
      <c r="A35" t="str">
        <f t="shared" ca="1" si="1"/>
        <v/>
      </c>
      <c r="B35" t="str">
        <f t="shared" ca="1" si="2"/>
        <v/>
      </c>
      <c r="C35" t="str">
        <f t="shared" ca="1" si="3"/>
        <v/>
      </c>
      <c r="D35" t="str">
        <f t="shared" ca="1" si="4"/>
        <v/>
      </c>
      <c r="E35" t="str">
        <f t="shared" ca="1" si="5"/>
        <v/>
      </c>
      <c r="F35" t="str">
        <f t="shared" ca="1" si="6"/>
        <v/>
      </c>
      <c r="H35" t="str">
        <f t="shared" si="7"/>
        <v/>
      </c>
      <c r="I35">
        <f t="shared" si="8"/>
        <v>4</v>
      </c>
      <c r="J35">
        <f t="shared" ca="1" si="9"/>
        <v>9</v>
      </c>
    </row>
    <row r="36" spans="1:10" x14ac:dyDescent="0.25">
      <c r="A36" t="str">
        <f t="shared" ca="1" si="1"/>
        <v/>
      </c>
      <c r="B36" t="str">
        <f t="shared" ca="1" si="2"/>
        <v/>
      </c>
      <c r="C36" t="str">
        <f t="shared" ca="1" si="3"/>
        <v/>
      </c>
      <c r="D36" t="str">
        <f t="shared" ca="1" si="4"/>
        <v/>
      </c>
      <c r="E36" t="str">
        <f t="shared" ca="1" si="5"/>
        <v/>
      </c>
      <c r="F36" t="str">
        <f t="shared" ca="1" si="6"/>
        <v/>
      </c>
      <c r="H36" t="str">
        <f t="shared" si="7"/>
        <v/>
      </c>
      <c r="I36">
        <f t="shared" si="8"/>
        <v>5</v>
      </c>
      <c r="J36">
        <f t="shared" ca="1" si="9"/>
        <v>14</v>
      </c>
    </row>
    <row r="37" spans="1:10" x14ac:dyDescent="0.25">
      <c r="A37" t="str">
        <f t="shared" ca="1" si="1"/>
        <v/>
      </c>
      <c r="B37" t="str">
        <f t="shared" ca="1" si="2"/>
        <v/>
      </c>
      <c r="C37" t="str">
        <f t="shared" ca="1" si="3"/>
        <v/>
      </c>
      <c r="D37" t="str">
        <f t="shared" ca="1" si="4"/>
        <v/>
      </c>
      <c r="E37" t="str">
        <f t="shared" ca="1" si="5"/>
        <v/>
      </c>
      <c r="F37" t="str">
        <f t="shared" ca="1" si="6"/>
        <v/>
      </c>
      <c r="H37" t="str">
        <f t="shared" si="7"/>
        <v/>
      </c>
      <c r="I37">
        <f t="shared" si="8"/>
        <v>6</v>
      </c>
      <c r="J37" t="e">
        <f t="shared" ca="1" si="9"/>
        <v>#NUM!</v>
      </c>
    </row>
    <row r="38" spans="1:10" x14ac:dyDescent="0.25">
      <c r="A38" t="str">
        <f t="shared" ca="1" si="1"/>
        <v/>
      </c>
      <c r="B38" t="str">
        <f t="shared" ca="1" si="2"/>
        <v/>
      </c>
      <c r="C38" t="str">
        <f t="shared" ca="1" si="3"/>
        <v/>
      </c>
      <c r="D38" t="str">
        <f t="shared" ca="1" si="4"/>
        <v/>
      </c>
      <c r="E38" t="str">
        <f t="shared" ca="1" si="5"/>
        <v/>
      </c>
      <c r="F38" t="str">
        <f t="shared" ca="1" si="6"/>
        <v/>
      </c>
      <c r="H38" t="str">
        <f t="shared" si="7"/>
        <v/>
      </c>
      <c r="I38">
        <f t="shared" si="8"/>
        <v>7</v>
      </c>
      <c r="J38" t="e">
        <f t="shared" ca="1" si="9"/>
        <v>#NUM!</v>
      </c>
    </row>
    <row r="39" spans="1:10" x14ac:dyDescent="0.25">
      <c r="A39" t="str">
        <f t="shared" ref="A39:A42" ca="1" si="10">IF(ISERR($J39),"",INDEX(INDIRECT("_"&amp;$H39),$J39,COLUMN(A38)))</f>
        <v/>
      </c>
      <c r="B39" t="str">
        <f t="shared" ref="B39:B42" ca="1" si="11">IF(ISERR($J39),"",INDEX(INDIRECT("_"&amp;$H39),$J39,COLUMN(B38)))</f>
        <v/>
      </c>
      <c r="C39" t="str">
        <f t="shared" ref="C39:C42" ca="1" si="12">IF(ISERR($J39),"",INDEX(INDIRECT("_"&amp;$H39),$J39,COLUMN(C38)))</f>
        <v/>
      </c>
      <c r="D39" t="str">
        <f t="shared" ref="D39:D42" ca="1" si="13">IF(ISERR($J39),"",INDEX(INDIRECT("_"&amp;$H39),$J39,COLUMN(D38)))</f>
        <v/>
      </c>
      <c r="E39" t="str">
        <f t="shared" ref="E39:E42" ca="1" si="14">IF(ISERR($J39),"",INDEX(INDIRECT("_"&amp;$H39),$J39,COLUMN(E38)))</f>
        <v/>
      </c>
      <c r="F39" t="str">
        <f t="shared" ref="F39:F42" ca="1" si="15">IF(ISERR($J39),"",INDEX(INDIRECT("_"&amp;$H39),$J39,COLUMN(F38)))</f>
        <v/>
      </c>
      <c r="H39" t="str">
        <f t="shared" si="7"/>
        <v/>
      </c>
      <c r="I39">
        <f t="shared" si="8"/>
        <v>8</v>
      </c>
      <c r="J39" t="e">
        <f t="shared" ca="1" si="9"/>
        <v>#NUM!</v>
      </c>
    </row>
    <row r="40" spans="1:10" x14ac:dyDescent="0.25">
      <c r="A40" t="str">
        <f t="shared" ca="1" si="10"/>
        <v/>
      </c>
      <c r="B40" t="str">
        <f t="shared" ca="1" si="11"/>
        <v/>
      </c>
      <c r="C40" t="str">
        <f t="shared" ca="1" si="12"/>
        <v/>
      </c>
      <c r="D40" t="str">
        <f t="shared" ca="1" si="13"/>
        <v/>
      </c>
      <c r="E40" t="str">
        <f t="shared" ca="1" si="14"/>
        <v/>
      </c>
      <c r="F40" t="str">
        <f t="shared" ca="1" si="15"/>
        <v/>
      </c>
      <c r="H40" t="str">
        <f t="shared" si="7"/>
        <v/>
      </c>
      <c r="I40">
        <f t="shared" si="8"/>
        <v>9</v>
      </c>
      <c r="J40" t="e">
        <f t="shared" ca="1" si="9"/>
        <v>#NUM!</v>
      </c>
    </row>
    <row r="41" spans="1:10" x14ac:dyDescent="0.25">
      <c r="A41" t="str">
        <f t="shared" ca="1" si="10"/>
        <v/>
      </c>
      <c r="B41" t="str">
        <f t="shared" ca="1" si="11"/>
        <v/>
      </c>
      <c r="C41" t="str">
        <f t="shared" ca="1" si="12"/>
        <v/>
      </c>
      <c r="D41" t="str">
        <f t="shared" ca="1" si="13"/>
        <v/>
      </c>
      <c r="E41" t="str">
        <f t="shared" ca="1" si="14"/>
        <v/>
      </c>
      <c r="F41" t="str">
        <f t="shared" ca="1" si="15"/>
        <v/>
      </c>
      <c r="H41" t="str">
        <f t="shared" si="7"/>
        <v/>
      </c>
      <c r="I41">
        <f t="shared" si="8"/>
        <v>10</v>
      </c>
      <c r="J41" t="e">
        <f t="shared" ca="1" si="9"/>
        <v>#NUM!</v>
      </c>
    </row>
    <row r="42" spans="1:10" x14ac:dyDescent="0.25">
      <c r="A42" t="str">
        <f t="shared" ca="1" si="10"/>
        <v/>
      </c>
      <c r="B42" t="str">
        <f t="shared" ca="1" si="11"/>
        <v/>
      </c>
      <c r="C42" t="str">
        <f t="shared" ca="1" si="12"/>
        <v/>
      </c>
      <c r="D42" t="str">
        <f t="shared" ca="1" si="13"/>
        <v/>
      </c>
      <c r="E42" t="str">
        <f t="shared" ca="1" si="14"/>
        <v/>
      </c>
      <c r="F42" t="str">
        <f t="shared" ca="1" si="15"/>
        <v/>
      </c>
      <c r="H42" t="str">
        <f t="shared" si="7"/>
        <v/>
      </c>
      <c r="I42">
        <f t="shared" si="8"/>
        <v>11</v>
      </c>
      <c r="J42" t="e">
        <f t="shared" ca="1" si="9"/>
        <v>#NUM!</v>
      </c>
    </row>
  </sheetData>
  <dataConsolidate function="var">
    <dataRefs count="6">
      <dataRef ref="L7" sheet="Лист1"/>
      <dataRef ref="L8" sheet="Лист1"/>
      <dataRef ref="L12" sheet="Лист1"/>
      <dataRef ref="E13" sheet="Лист1"/>
      <dataRef ref="L13" sheet="Лист1"/>
      <dataRef ref="L21" sheet="Лист1"/>
    </dataRefs>
  </dataConsolid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_1</vt:lpstr>
      <vt:lpstr>_10</vt:lpstr>
      <vt:lpstr>_2</vt:lpstr>
      <vt:lpstr>_3</vt:lpstr>
      <vt:lpstr>_4</vt:lpstr>
      <vt:lpstr>_5</vt:lpstr>
      <vt:lpstr>_6</vt:lpstr>
      <vt:lpstr>_7</vt:lpstr>
      <vt:lpstr>_8</vt:lpstr>
      <vt:lpstr>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2011-12-25T19:22:10Z</dcterms:modified>
</cp:coreProperties>
</file>