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120" windowWidth="18195" windowHeight="123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S35" i="1" l="1"/>
  <c r="T35" i="1"/>
  <c r="U35" i="1"/>
  <c r="V35" i="1"/>
  <c r="W35" i="1"/>
  <c r="X35" i="1"/>
  <c r="Y35" i="1"/>
  <c r="Z35" i="1"/>
  <c r="AA35" i="1"/>
  <c r="AB35" i="1"/>
  <c r="AC35" i="1"/>
  <c r="AD35" i="1"/>
  <c r="AE35" i="1"/>
  <c r="S28" i="1" a="1"/>
  <c r="S28" i="1" s="1"/>
  <c r="AD32" i="1" l="1"/>
  <c r="AB32" i="1"/>
  <c r="Z32" i="1"/>
  <c r="X32" i="1"/>
  <c r="V32" i="1"/>
  <c r="T32" i="1"/>
  <c r="AE31" i="1"/>
  <c r="AC31" i="1"/>
  <c r="AA31" i="1"/>
  <c r="Y31" i="1"/>
  <c r="W31" i="1"/>
  <c r="U31" i="1"/>
  <c r="S31" i="1"/>
  <c r="AD30" i="1"/>
  <c r="AB30" i="1"/>
  <c r="Z30" i="1"/>
  <c r="X30" i="1"/>
  <c r="V30" i="1"/>
  <c r="T30" i="1"/>
  <c r="AE29" i="1"/>
  <c r="AC29" i="1"/>
  <c r="AA29" i="1"/>
  <c r="Y29" i="1"/>
  <c r="W29" i="1"/>
  <c r="U29" i="1"/>
  <c r="S29" i="1"/>
  <c r="S34" i="1" s="1"/>
  <c r="AD28" i="1"/>
  <c r="AB28" i="1"/>
  <c r="Z28" i="1"/>
  <c r="X28" i="1"/>
  <c r="V28" i="1"/>
  <c r="T28" i="1"/>
  <c r="AE32" i="1"/>
  <c r="AC32" i="1"/>
  <c r="AA32" i="1"/>
  <c r="Y32" i="1"/>
  <c r="W32" i="1"/>
  <c r="U32" i="1"/>
  <c r="S32" i="1"/>
  <c r="AD31" i="1"/>
  <c r="AB31" i="1"/>
  <c r="Z31" i="1"/>
  <c r="X31" i="1"/>
  <c r="V31" i="1"/>
  <c r="T31" i="1"/>
  <c r="AE30" i="1"/>
  <c r="AC30" i="1"/>
  <c r="AA30" i="1"/>
  <c r="Y30" i="1"/>
  <c r="W30" i="1"/>
  <c r="U30" i="1"/>
  <c r="S30" i="1"/>
  <c r="AD29" i="1"/>
  <c r="AB29" i="1"/>
  <c r="Z29" i="1"/>
  <c r="X29" i="1"/>
  <c r="V29" i="1"/>
  <c r="T29" i="1"/>
  <c r="AE28" i="1"/>
  <c r="AC28" i="1"/>
  <c r="AA28" i="1"/>
  <c r="Y28" i="1"/>
  <c r="W28" i="1"/>
  <c r="U28" i="1"/>
  <c r="U34" i="1" l="1"/>
  <c r="Y34" i="1"/>
  <c r="AC34" i="1"/>
  <c r="W34" i="1"/>
  <c r="AA34" i="1"/>
  <c r="AE34" i="1"/>
  <c r="P3" i="1"/>
  <c r="Q3" i="1" s="1"/>
  <c r="P5" i="1"/>
  <c r="Q5" i="1" s="1"/>
  <c r="P7" i="1"/>
  <c r="Q7" i="1" s="1"/>
  <c r="P9" i="1"/>
  <c r="Q9" i="1" s="1"/>
  <c r="P11" i="1"/>
  <c r="Q11" i="1" s="1"/>
  <c r="P13" i="1"/>
  <c r="Q13" i="1" s="1"/>
  <c r="P15" i="1"/>
  <c r="Q15" i="1" s="1"/>
  <c r="P17" i="1"/>
  <c r="Q17" i="1" s="1"/>
  <c r="P19" i="1"/>
  <c r="Q19" i="1" s="1"/>
  <c r="P21" i="1"/>
  <c r="Q21" i="1" s="1"/>
  <c r="P23" i="1"/>
  <c r="Q23" i="1" s="1"/>
  <c r="P25" i="1"/>
  <c r="Q25" i="1" s="1"/>
  <c r="P27" i="1"/>
  <c r="Q27" i="1" s="1"/>
  <c r="P29" i="1"/>
  <c r="Q29" i="1" s="1"/>
  <c r="P31" i="1"/>
  <c r="Q31" i="1" s="1"/>
  <c r="P33" i="1"/>
  <c r="Q33" i="1" s="1"/>
  <c r="P35" i="1"/>
  <c r="Q35" i="1" s="1"/>
  <c r="P37" i="1"/>
  <c r="Q37" i="1" s="1"/>
  <c r="P39" i="1"/>
  <c r="Q39" i="1" s="1"/>
  <c r="P41" i="1"/>
  <c r="Q41" i="1" s="1"/>
  <c r="P43" i="1"/>
  <c r="Q43" i="1" s="1"/>
  <c r="P45" i="1"/>
  <c r="Q45" i="1" s="1"/>
  <c r="P47" i="1"/>
  <c r="Q47" i="1" s="1"/>
  <c r="P49" i="1"/>
  <c r="Q49" i="1" s="1"/>
  <c r="P51" i="1"/>
  <c r="Q51" i="1" s="1"/>
  <c r="P53" i="1"/>
  <c r="Q53" i="1" s="1"/>
  <c r="P55" i="1"/>
  <c r="Q55" i="1" s="1"/>
  <c r="P57" i="1"/>
  <c r="Q57" i="1" s="1"/>
  <c r="P59" i="1"/>
  <c r="Q59" i="1" s="1"/>
  <c r="P61" i="1"/>
  <c r="P63" i="1"/>
  <c r="P65" i="1"/>
  <c r="P67" i="1"/>
  <c r="P69" i="1"/>
  <c r="P71" i="1"/>
  <c r="P73" i="1"/>
  <c r="P2" i="1"/>
  <c r="Q2" i="1" s="1"/>
  <c r="P4" i="1"/>
  <c r="Q4" i="1" s="1"/>
  <c r="P6" i="1"/>
  <c r="Q6" i="1" s="1"/>
  <c r="P8" i="1"/>
  <c r="Q8" i="1" s="1"/>
  <c r="P10" i="1"/>
  <c r="Q10" i="1" s="1"/>
  <c r="P12" i="1"/>
  <c r="Q12" i="1" s="1"/>
  <c r="P14" i="1"/>
  <c r="Q14" i="1" s="1"/>
  <c r="P16" i="1"/>
  <c r="Q16" i="1" s="1"/>
  <c r="P18" i="1"/>
  <c r="Q18" i="1" s="1"/>
  <c r="P20" i="1"/>
  <c r="Q20" i="1" s="1"/>
  <c r="P22" i="1"/>
  <c r="Q22" i="1" s="1"/>
  <c r="P24" i="1"/>
  <c r="Q24" i="1" s="1"/>
  <c r="P26" i="1"/>
  <c r="Q26" i="1" s="1"/>
  <c r="P28" i="1"/>
  <c r="Q28" i="1" s="1"/>
  <c r="P30" i="1"/>
  <c r="Q30" i="1" s="1"/>
  <c r="P32" i="1"/>
  <c r="Q32" i="1" s="1"/>
  <c r="P34" i="1"/>
  <c r="Q34" i="1" s="1"/>
  <c r="P36" i="1"/>
  <c r="Q36" i="1" s="1"/>
  <c r="P38" i="1"/>
  <c r="Q38" i="1" s="1"/>
  <c r="P40" i="1"/>
  <c r="Q40" i="1" s="1"/>
  <c r="P42" i="1"/>
  <c r="Q42" i="1" s="1"/>
  <c r="P44" i="1"/>
  <c r="Q44" i="1" s="1"/>
  <c r="P46" i="1"/>
  <c r="Q46" i="1" s="1"/>
  <c r="P48" i="1"/>
  <c r="Q48" i="1" s="1"/>
  <c r="P50" i="1"/>
  <c r="Q50" i="1" s="1"/>
  <c r="P52" i="1"/>
  <c r="Q52" i="1" s="1"/>
  <c r="P54" i="1"/>
  <c r="Q54" i="1" s="1"/>
  <c r="P56" i="1"/>
  <c r="Q56" i="1" s="1"/>
  <c r="P58" i="1"/>
  <c r="Q58" i="1" s="1"/>
  <c r="P60" i="1"/>
  <c r="P62" i="1"/>
  <c r="P64" i="1"/>
  <c r="P66" i="1"/>
  <c r="P68" i="1"/>
  <c r="P70" i="1"/>
  <c r="P72" i="1"/>
  <c r="V34" i="1"/>
  <c r="Z34" i="1"/>
  <c r="AD34" i="1"/>
  <c r="T34" i="1"/>
  <c r="X34" i="1"/>
  <c r="AB34" i="1"/>
</calcChain>
</file>

<file path=xl/sharedStrings.xml><?xml version="1.0" encoding="utf-8"?>
<sst xmlns="http://schemas.openxmlformats.org/spreadsheetml/2006/main" count="110" uniqueCount="37">
  <si>
    <t>год</t>
  </si>
  <si>
    <t>мес</t>
  </si>
  <si>
    <t>Y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</si>
  <si>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</si>
  <si>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</si>
  <si>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</si>
  <si>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</si>
  <si>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</si>
  <si>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</si>
  <si>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</si>
  <si>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</si>
  <si>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</si>
  <si>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</si>
  <si>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</si>
  <si>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</si>
  <si>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</si>
  <si>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</si>
  <si>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</si>
  <si>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</si>
  <si>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</si>
  <si>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</si>
  <si>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</si>
  <si>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</si>
  <si>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</si>
  <si>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</si>
  <si>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</si>
  <si>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t</t>
  </si>
  <si>
    <t>b0</t>
  </si>
  <si>
    <t>β</t>
  </si>
  <si>
    <t>σ</t>
  </si>
  <si>
    <t>Ῠ</t>
  </si>
  <si>
    <r>
      <rPr>
        <sz val="11"/>
        <color theme="1"/>
        <rFont val="Calibri"/>
        <family val="2"/>
        <charset val="204"/>
      </rPr>
      <t>δ</t>
    </r>
    <r>
      <rPr>
        <sz val="9.35"/>
        <color theme="1"/>
        <rFont val="Calibri"/>
        <family val="2"/>
        <charset val="204"/>
      </rPr>
      <t>Y</t>
    </r>
  </si>
  <si>
    <t>=СТЬЮДЕНТ.ОБР(97,5%;S26)</t>
  </si>
  <si>
    <t>=СТЬЮДЕНТ.ОБР.2Х(5%;S26)</t>
  </si>
  <si>
    <t>не уверен, что они работают в 2003XL</t>
  </si>
  <si>
    <t>∑δY = 0</t>
  </si>
  <si>
    <r>
      <t>t</t>
    </r>
    <r>
      <rPr>
        <b/>
        <vertAlign val="subscript"/>
        <sz val="12"/>
        <color theme="1"/>
        <rFont val="Calibri"/>
        <family val="2"/>
        <charset val="204"/>
        <scheme val="minor"/>
      </rPr>
      <t xml:space="preserve">кр </t>
    </r>
    <r>
      <rPr>
        <b/>
        <sz val="12"/>
        <color theme="1"/>
        <rFont val="Calibri"/>
        <family val="2"/>
        <charset val="204"/>
        <scheme val="minor"/>
      </rPr>
      <t xml:space="preserve">=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</si>
</sst>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7" formatCode="0.000"/>
    <numFmt numFmtId="168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sz val="11"/>
      <color theme="0" tint="-0.1499984740745262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9.35"/>
      <color theme="1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</font>
    <font>
      <b/>
      <vertAlign val="subscript"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1"/>
      <color rgb="FFDDDDDD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>
      <alignment horizontal="left"/>
    </xf>
    <xf numFmtId="0" fontId="4" fillId="0" borderId="0">
      <alignment horizontal="left"/>
    </xf>
  </cellStyleXfs>
  <cellXfs count="66">
    <xf numFmtId="0" fontId="0" fillId="0" borderId="0" xfId="0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0" fontId="7" fillId="0" borderId="0" xfId="0" applyFont="1" applyBorder="1"/>
    <xf numFmtId="0" fontId="5" fillId="0" borderId="0" xfId="1" applyFont="1" applyBorder="1" applyAlignment="1">
      <alignment horizontal="center" vertical="center"/>
    </xf>
    <xf numFmtId="0" fontId="6" fillId="0" borderId="0" xfId="2" applyFont="1" applyBorder="1" applyAlignment="1">
      <alignment vertical="top"/>
    </xf>
    <xf numFmtId="0" fontId="0" fillId="0" borderId="0" xfId="0" applyBorder="1"/>
    <xf numFmtId="0" fontId="7" fillId="0" borderId="2" xfId="0" applyFont="1" applyBorder="1"/>
    <xf numFmtId="0" fontId="5" fillId="0" borderId="2" xfId="1" applyFont="1" applyBorder="1" applyAlignment="1">
      <alignment horizontal="center" vertical="center"/>
    </xf>
    <xf numFmtId="0" fontId="6" fillId="0" borderId="2" xfId="2" applyFont="1" applyBorder="1" applyAlignment="1">
      <alignment vertical="top"/>
    </xf>
    <xf numFmtId="0" fontId="0" fillId="0" borderId="2" xfId="0" applyBorder="1"/>
    <xf numFmtId="0" fontId="7" fillId="0" borderId="3" xfId="0" applyFont="1" applyBorder="1"/>
    <xf numFmtId="0" fontId="5" fillId="0" borderId="3" xfId="1" applyFont="1" applyBorder="1" applyAlignment="1">
      <alignment horizontal="center" vertical="center"/>
    </xf>
    <xf numFmtId="0" fontId="6" fillId="0" borderId="3" xfId="2" applyFont="1" applyBorder="1" applyAlignment="1">
      <alignment vertical="top"/>
    </xf>
    <xf numFmtId="0" fontId="0" fillId="0" borderId="3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9" fillId="0" borderId="0" xfId="0" applyFont="1"/>
    <xf numFmtId="0" fontId="12" fillId="0" borderId="0" xfId="0" applyFont="1" applyAlignment="1">
      <alignment horizontal="left" indent="1"/>
    </xf>
    <xf numFmtId="0" fontId="11" fillId="0" borderId="0" xfId="0" applyFont="1" applyAlignment="1">
      <alignment horizontal="left" indent="1"/>
    </xf>
    <xf numFmtId="2" fontId="0" fillId="0" borderId="0" xfId="0" applyNumberFormat="1"/>
    <xf numFmtId="1" fontId="0" fillId="0" borderId="0" xfId="0" applyNumberFormat="1"/>
    <xf numFmtId="0" fontId="11" fillId="0" borderId="0" xfId="0" applyFont="1"/>
    <xf numFmtId="0" fontId="1" fillId="0" borderId="0" xfId="0" quotePrefix="1" applyFont="1"/>
    <xf numFmtId="0" fontId="14" fillId="0" borderId="0" xfId="0" applyFont="1"/>
    <xf numFmtId="0" fontId="1" fillId="0" borderId="0" xfId="0" applyFont="1" applyBorder="1"/>
    <xf numFmtId="0" fontId="11" fillId="0" borderId="0" xfId="1" applyFont="1" applyBorder="1" applyAlignment="1">
      <alignment horizontal="center" vertical="center"/>
    </xf>
    <xf numFmtId="0" fontId="1" fillId="0" borderId="3" xfId="0" applyFont="1" applyBorder="1"/>
    <xf numFmtId="0" fontId="11" fillId="0" borderId="3" xfId="1" applyFont="1" applyBorder="1" applyAlignment="1">
      <alignment horizontal="center" vertical="center"/>
    </xf>
    <xf numFmtId="0" fontId="11" fillId="0" borderId="0" xfId="0" applyFont="1" applyBorder="1"/>
    <xf numFmtId="0" fontId="1" fillId="0" borderId="0" xfId="2" applyFont="1" applyBorder="1" applyAlignment="1">
      <alignment vertical="top"/>
    </xf>
    <xf numFmtId="0" fontId="1" fillId="0" borderId="0" xfId="0" applyFont="1"/>
    <xf numFmtId="0" fontId="1" fillId="0" borderId="3" xfId="2" applyFont="1" applyBorder="1" applyAlignment="1">
      <alignment vertical="top"/>
    </xf>
    <xf numFmtId="0" fontId="8" fillId="0" borderId="15" xfId="0" applyFont="1" applyFill="1" applyBorder="1" applyAlignment="1">
      <alignment horizontal="right"/>
    </xf>
    <xf numFmtId="0" fontId="2" fillId="0" borderId="16" xfId="0" applyFont="1" applyBorder="1"/>
    <xf numFmtId="0" fontId="8" fillId="0" borderId="4" xfId="0" applyFont="1" applyBorder="1"/>
    <xf numFmtId="2" fontId="0" fillId="0" borderId="7" xfId="0" applyNumberFormat="1" applyBorder="1"/>
    <xf numFmtId="168" fontId="0" fillId="0" borderId="6" xfId="0" applyNumberFormat="1" applyBorder="1"/>
    <xf numFmtId="168" fontId="0" fillId="0" borderId="7" xfId="0" applyNumberFormat="1" applyBorder="1"/>
    <xf numFmtId="1" fontId="0" fillId="0" borderId="12" xfId="0" applyNumberFormat="1" applyBorder="1"/>
    <xf numFmtId="167" fontId="0" fillId="0" borderId="4" xfId="0" applyNumberFormat="1" applyBorder="1"/>
    <xf numFmtId="2" fontId="0" fillId="0" borderId="5" xfId="0" applyNumberFormat="1" applyBorder="1"/>
    <xf numFmtId="168" fontId="0" fillId="0" borderId="5" xfId="0" applyNumberFormat="1" applyBorder="1"/>
    <xf numFmtId="168" fontId="0" fillId="0" borderId="4" xfId="0" applyNumberFormat="1" applyBorder="1"/>
    <xf numFmtId="2" fontId="0" fillId="0" borderId="13" xfId="0" applyNumberFormat="1" applyBorder="1"/>
    <xf numFmtId="164" fontId="8" fillId="0" borderId="5" xfId="0" applyNumberFormat="1" applyFont="1" applyBorder="1"/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6" fillId="2" borderId="0" xfId="2" applyFont="1" applyFill="1" applyBorder="1" applyAlignment="1">
      <alignment vertical="top"/>
    </xf>
    <xf numFmtId="0" fontId="6" fillId="2" borderId="3" xfId="2" applyFont="1" applyFill="1" applyBorder="1" applyAlignment="1">
      <alignment vertical="top"/>
    </xf>
    <xf numFmtId="0" fontId="6" fillId="2" borderId="2" xfId="2" applyFont="1" applyFill="1" applyBorder="1" applyAlignment="1">
      <alignment vertical="top"/>
    </xf>
    <xf numFmtId="0" fontId="0" fillId="2" borderId="0" xfId="0" applyFill="1" applyBorder="1"/>
    <xf numFmtId="0" fontId="0" fillId="2" borderId="3" xfId="0" applyFill="1" applyBorder="1"/>
    <xf numFmtId="1" fontId="6" fillId="2" borderId="0" xfId="2" applyNumberFormat="1" applyFont="1" applyFill="1" applyBorder="1" applyAlignment="1">
      <alignment vertical="top"/>
    </xf>
    <xf numFmtId="1" fontId="6" fillId="2" borderId="3" xfId="2" applyNumberFormat="1" applyFont="1" applyFill="1" applyBorder="1" applyAlignment="1">
      <alignment vertical="top"/>
    </xf>
    <xf numFmtId="1" fontId="6" fillId="2" borderId="2" xfId="2" applyNumberFormat="1" applyFont="1" applyFill="1" applyBorder="1" applyAlignment="1">
      <alignment vertical="top"/>
    </xf>
    <xf numFmtId="1" fontId="11" fillId="2" borderId="0" xfId="0" applyNumberFormat="1" applyFont="1" applyFill="1" applyBorder="1"/>
    <xf numFmtId="1" fontId="11" fillId="2" borderId="3" xfId="0" applyNumberFormat="1" applyFont="1" applyFill="1" applyBorder="1"/>
    <xf numFmtId="0" fontId="15" fillId="0" borderId="4" xfId="0" applyFont="1" applyBorder="1"/>
    <xf numFmtId="0" fontId="15" fillId="0" borderId="13" xfId="0" applyFont="1" applyBorder="1"/>
    <xf numFmtId="0" fontId="15" fillId="0" borderId="11" xfId="0" applyFont="1" applyBorder="1"/>
    <xf numFmtId="0" fontId="15" fillId="0" borderId="14" xfId="0" applyFont="1" applyBorder="1"/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795674230809155E-2"/>
          <c:y val="3.2977635826589316E-2"/>
          <c:w val="0.93203133923072978"/>
          <c:h val="0.80869476242604488"/>
        </c:manualLayout>
      </c:layout>
      <c:lineChart>
        <c:grouping val="standard"/>
        <c:varyColors val="0"/>
        <c:ser>
          <c:idx val="0"/>
          <c:order val="0"/>
          <c:tx>
            <c:v>дано</c:v>
          </c:tx>
          <c:spPr>
            <a:ln w="47625"/>
          </c:spPr>
          <c:dPt>
            <c:idx val="12"/>
            <c:bubble3D val="0"/>
            <c:spPr>
              <a:ln w="47625">
                <a:noFill/>
              </a:ln>
            </c:spPr>
          </c:dPt>
          <c:dPt>
            <c:idx val="24"/>
            <c:bubble3D val="0"/>
            <c:spPr>
              <a:ln w="47625">
                <a:noFill/>
              </a:ln>
            </c:spPr>
          </c:dPt>
          <c:dPt>
            <c:idx val="36"/>
            <c:bubble3D val="0"/>
            <c:spPr>
              <a:ln w="47625">
                <a:noFill/>
              </a:ln>
            </c:spPr>
          </c:dPt>
          <c:dPt>
            <c:idx val="48"/>
            <c:bubble3D val="0"/>
            <c:spPr>
              <a:ln w="47625">
                <a:noFill/>
              </a:ln>
            </c:spPr>
          </c:dPt>
          <c:cat>
            <c:multiLvlStrRef>
              <c:f>Лист1!$A$2:$B$73</c:f>
              <c:multiLvlStrCache>
                <c:ptCount val="72"/>
                <c:lvl>
                  <c:pt idx="0">
                    <c:v>Янв</c:v>
                  </c:pt>
                  <c:pt idx="1">
                    <c:v>Фев</c:v>
                  </c:pt>
                  <c:pt idx="2">
                    <c:v>Мар</c:v>
                  </c:pt>
                  <c:pt idx="3">
                    <c:v>Апр</c:v>
                  </c:pt>
                  <c:pt idx="4">
                    <c:v>Май</c:v>
                  </c:pt>
                  <c:pt idx="5">
                    <c:v>Июн</c:v>
                  </c:pt>
                  <c:pt idx="6">
                    <c:v>Июл</c:v>
                  </c:pt>
                  <c:pt idx="7">
                    <c:v>Авг</c:v>
                  </c:pt>
                  <c:pt idx="8">
                    <c:v>Сен</c:v>
                  </c:pt>
                  <c:pt idx="9">
                    <c:v>Окт</c:v>
                  </c:pt>
                  <c:pt idx="10">
                    <c:v>Ноя</c:v>
                  </c:pt>
                  <c:pt idx="11">
                    <c:v>Дек</c:v>
                  </c:pt>
                  <c:pt idx="12">
                    <c:v>Янв</c:v>
                  </c:pt>
                  <c:pt idx="13">
                    <c:v>Фев</c:v>
                  </c:pt>
                  <c:pt idx="14">
                    <c:v>Мар</c:v>
                  </c:pt>
                  <c:pt idx="15">
                    <c:v>Апр</c:v>
                  </c:pt>
                  <c:pt idx="16">
                    <c:v>Май</c:v>
                  </c:pt>
                  <c:pt idx="17">
                    <c:v>Июн</c:v>
                  </c:pt>
                  <c:pt idx="18">
                    <c:v>Июл</c:v>
                  </c:pt>
                  <c:pt idx="19">
                    <c:v>Авг</c:v>
                  </c:pt>
                  <c:pt idx="20">
                    <c:v>Сен</c:v>
                  </c:pt>
                  <c:pt idx="21">
                    <c:v>Окт</c:v>
                  </c:pt>
                  <c:pt idx="22">
                    <c:v>Ноя</c:v>
                  </c:pt>
                  <c:pt idx="23">
                    <c:v>Дек</c:v>
                  </c:pt>
                  <c:pt idx="24">
                    <c:v>Янв</c:v>
                  </c:pt>
                  <c:pt idx="25">
                    <c:v>Фев</c:v>
                  </c:pt>
                  <c:pt idx="26">
                    <c:v>Мар</c:v>
                  </c:pt>
                  <c:pt idx="27">
                    <c:v>Апр</c:v>
                  </c:pt>
                  <c:pt idx="28">
                    <c:v>Май</c:v>
                  </c:pt>
                  <c:pt idx="29">
                    <c:v>Июн</c:v>
                  </c:pt>
                  <c:pt idx="30">
                    <c:v>Июл</c:v>
                  </c:pt>
                  <c:pt idx="31">
                    <c:v>Авг</c:v>
                  </c:pt>
                  <c:pt idx="32">
                    <c:v>Сен</c:v>
                  </c:pt>
                  <c:pt idx="33">
                    <c:v>Окт</c:v>
                  </c:pt>
                  <c:pt idx="34">
                    <c:v>Ноя</c:v>
                  </c:pt>
                  <c:pt idx="35">
                    <c:v>Дек</c:v>
                  </c:pt>
                  <c:pt idx="36">
                    <c:v>Янв</c:v>
                  </c:pt>
                  <c:pt idx="37">
                    <c:v>Фев</c:v>
                  </c:pt>
                  <c:pt idx="38">
                    <c:v>Мар</c:v>
                  </c:pt>
                  <c:pt idx="39">
                    <c:v>Апр</c:v>
                  </c:pt>
                  <c:pt idx="40">
                    <c:v>Май</c:v>
                  </c:pt>
                  <c:pt idx="41">
                    <c:v>Июн</c:v>
                  </c:pt>
                  <c:pt idx="42">
                    <c:v>Июл</c:v>
                  </c:pt>
                  <c:pt idx="43">
                    <c:v>Авг</c:v>
                  </c:pt>
                  <c:pt idx="44">
                    <c:v>Сен</c:v>
                  </c:pt>
                  <c:pt idx="45">
                    <c:v>Окт</c:v>
                  </c:pt>
                  <c:pt idx="46">
                    <c:v>Ноя</c:v>
                  </c:pt>
                  <c:pt idx="47">
                    <c:v>Дек</c:v>
                  </c:pt>
                  <c:pt idx="48">
                    <c:v>Янв</c:v>
                  </c:pt>
                  <c:pt idx="49">
                    <c:v>Фев</c:v>
                  </c:pt>
                  <c:pt idx="50">
                    <c:v>Мар</c:v>
                  </c:pt>
                  <c:pt idx="51">
                    <c:v>Апр</c:v>
                  </c:pt>
                  <c:pt idx="52">
                    <c:v>Май</c:v>
                  </c:pt>
                  <c:pt idx="53">
                    <c:v>Июн</c:v>
                  </c:pt>
                  <c:pt idx="54">
                    <c:v>Июл</c:v>
                  </c:pt>
                  <c:pt idx="55">
                    <c:v>Авг</c:v>
                  </c:pt>
                  <c:pt idx="56">
                    <c:v>Сен</c:v>
                  </c:pt>
                  <c:pt idx="57">
                    <c:v>Окт</c:v>
                  </c:pt>
                  <c:pt idx="58">
                    <c:v>Ноя</c:v>
                  </c:pt>
                  <c:pt idx="59">
                    <c:v>Дек</c:v>
                  </c:pt>
                  <c:pt idx="60">
                    <c:v>Янв</c:v>
                  </c:pt>
                  <c:pt idx="61">
                    <c:v>Фев</c:v>
                  </c:pt>
                  <c:pt idx="62">
                    <c:v>Мар</c:v>
                  </c:pt>
                  <c:pt idx="63">
                    <c:v>Апр</c:v>
                  </c:pt>
                  <c:pt idx="64">
                    <c:v>Май</c:v>
                  </c:pt>
                  <c:pt idx="65">
                    <c:v>Июн</c:v>
                  </c:pt>
                  <c:pt idx="66">
                    <c:v>Июл</c:v>
                  </c:pt>
                  <c:pt idx="67">
                    <c:v>Авг</c:v>
                  </c:pt>
                  <c:pt idx="68">
                    <c:v>Сен</c:v>
                  </c:pt>
                  <c:pt idx="69">
                    <c:v>Окт</c:v>
                  </c:pt>
                  <c:pt idx="70">
                    <c:v>Ноя</c:v>
                  </c:pt>
                  <c:pt idx="71">
                    <c:v>Дек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</c:lvl>
              </c:multiLvlStrCache>
            </c:multiLvlStrRef>
          </c:cat>
          <c:val>
            <c:numRef>
              <c:f>Лист1!$C$2:$C$59</c:f>
              <c:numCache>
                <c:formatCode>General</c:formatCode>
                <c:ptCount val="58"/>
                <c:pt idx="0">
                  <c:v>681</c:v>
                </c:pt>
                <c:pt idx="1">
                  <c:v>766</c:v>
                </c:pt>
                <c:pt idx="2">
                  <c:v>780</c:v>
                </c:pt>
                <c:pt idx="3">
                  <c:v>1065</c:v>
                </c:pt>
                <c:pt idx="4">
                  <c:v>1179</c:v>
                </c:pt>
                <c:pt idx="5">
                  <c:v>573</c:v>
                </c:pt>
                <c:pt idx="6">
                  <c:v>717</c:v>
                </c:pt>
                <c:pt idx="7">
                  <c:v>861</c:v>
                </c:pt>
                <c:pt idx="8">
                  <c:v>912</c:v>
                </c:pt>
                <c:pt idx="9">
                  <c:v>1135</c:v>
                </c:pt>
                <c:pt idx="10">
                  <c:v>1166</c:v>
                </c:pt>
                <c:pt idx="11">
                  <c:v>1668</c:v>
                </c:pt>
                <c:pt idx="12">
                  <c:v>998</c:v>
                </c:pt>
                <c:pt idx="13">
                  <c:v>1378</c:v>
                </c:pt>
                <c:pt idx="14">
                  <c:v>1176</c:v>
                </c:pt>
                <c:pt idx="15">
                  <c:v>1473</c:v>
                </c:pt>
                <c:pt idx="16">
                  <c:v>1080</c:v>
                </c:pt>
                <c:pt idx="17">
                  <c:v>1001</c:v>
                </c:pt>
                <c:pt idx="18">
                  <c:v>1188</c:v>
                </c:pt>
                <c:pt idx="19">
                  <c:v>995</c:v>
                </c:pt>
                <c:pt idx="20">
                  <c:v>1021</c:v>
                </c:pt>
                <c:pt idx="21">
                  <c:v>1249</c:v>
                </c:pt>
                <c:pt idx="22">
                  <c:v>1211</c:v>
                </c:pt>
                <c:pt idx="23">
                  <c:v>1834</c:v>
                </c:pt>
                <c:pt idx="24">
                  <c:v>1071</c:v>
                </c:pt>
                <c:pt idx="25">
                  <c:v>1331</c:v>
                </c:pt>
                <c:pt idx="26">
                  <c:v>1379</c:v>
                </c:pt>
                <c:pt idx="27">
                  <c:v>1426</c:v>
                </c:pt>
                <c:pt idx="28">
                  <c:v>1245</c:v>
                </c:pt>
                <c:pt idx="29">
                  <c:v>1094</c:v>
                </c:pt>
                <c:pt idx="30">
                  <c:v>1078</c:v>
                </c:pt>
                <c:pt idx="31">
                  <c:v>922</c:v>
                </c:pt>
                <c:pt idx="32">
                  <c:v>967</c:v>
                </c:pt>
                <c:pt idx="33">
                  <c:v>1586</c:v>
                </c:pt>
                <c:pt idx="34">
                  <c:v>1554</c:v>
                </c:pt>
                <c:pt idx="35">
                  <c:v>1467</c:v>
                </c:pt>
                <c:pt idx="36">
                  <c:v>838</c:v>
                </c:pt>
                <c:pt idx="37">
                  <c:v>1327</c:v>
                </c:pt>
                <c:pt idx="38">
                  <c:v>1540</c:v>
                </c:pt>
                <c:pt idx="39">
                  <c:v>1764</c:v>
                </c:pt>
                <c:pt idx="40">
                  <c:v>1560</c:v>
                </c:pt>
                <c:pt idx="41">
                  <c:v>1291</c:v>
                </c:pt>
                <c:pt idx="42">
                  <c:v>1291</c:v>
                </c:pt>
                <c:pt idx="43">
                  <c:v>1430</c:v>
                </c:pt>
                <c:pt idx="44">
                  <c:v>1315</c:v>
                </c:pt>
                <c:pt idx="45">
                  <c:v>1391</c:v>
                </c:pt>
                <c:pt idx="46">
                  <c:v>1729</c:v>
                </c:pt>
                <c:pt idx="47">
                  <c:v>1924</c:v>
                </c:pt>
                <c:pt idx="48">
                  <c:v>965</c:v>
                </c:pt>
                <c:pt idx="49">
                  <c:v>1472</c:v>
                </c:pt>
                <c:pt idx="50">
                  <c:v>1934</c:v>
                </c:pt>
                <c:pt idx="51">
                  <c:v>1441</c:v>
                </c:pt>
                <c:pt idx="52">
                  <c:v>1635</c:v>
                </c:pt>
                <c:pt idx="53">
                  <c:v>1425</c:v>
                </c:pt>
                <c:pt idx="54">
                  <c:v>1287</c:v>
                </c:pt>
                <c:pt idx="55">
                  <c:v>1388</c:v>
                </c:pt>
                <c:pt idx="56">
                  <c:v>1472</c:v>
                </c:pt>
                <c:pt idx="57">
                  <c:v>1708</c:v>
                </c:pt>
              </c:numCache>
            </c:numRef>
          </c:val>
          <c:smooth val="0"/>
        </c:ser>
        <c:ser>
          <c:idx val="1"/>
          <c:order val="1"/>
          <c:tx>
            <c:v>модель</c:v>
          </c:tx>
          <c:spPr>
            <a:ln w="38100">
              <a:prstDash val="sysDash"/>
            </a:ln>
          </c:spPr>
          <c:marker>
            <c:symbol val="none"/>
          </c:marker>
          <c:dPt>
            <c:idx val="12"/>
            <c:bubble3D val="0"/>
            <c:spPr>
              <a:ln w="38100">
                <a:noFill/>
                <a:prstDash val="sysDash"/>
              </a:ln>
            </c:spPr>
          </c:dPt>
          <c:dPt>
            <c:idx val="24"/>
            <c:bubble3D val="0"/>
            <c:spPr>
              <a:ln w="38100">
                <a:noFill/>
                <a:prstDash val="sysDash"/>
              </a:ln>
            </c:spPr>
          </c:dPt>
          <c:dPt>
            <c:idx val="36"/>
            <c:bubble3D val="0"/>
            <c:spPr>
              <a:ln w="38100">
                <a:noFill/>
                <a:prstDash val="sysDash"/>
              </a:ln>
            </c:spPr>
          </c:dPt>
          <c:dPt>
            <c:idx val="48"/>
            <c:bubble3D val="0"/>
            <c:spPr>
              <a:ln w="38100">
                <a:noFill/>
                <a:prstDash val="sysDash"/>
              </a:ln>
            </c:spPr>
          </c:dPt>
          <c:dPt>
            <c:idx val="60"/>
            <c:bubble3D val="0"/>
            <c:spPr>
              <a:ln w="38100">
                <a:noFill/>
                <a:prstDash val="sysDash"/>
              </a:ln>
            </c:spPr>
          </c:dPt>
          <c:cat>
            <c:multiLvlStrRef>
              <c:f>Лист1!$A$2:$B$73</c:f>
              <c:multiLvlStrCache>
                <c:ptCount val="72"/>
                <c:lvl>
                  <c:pt idx="0">
                    <c:v>Янв</c:v>
                  </c:pt>
                  <c:pt idx="1">
                    <c:v>Фев</c:v>
                  </c:pt>
                  <c:pt idx="2">
                    <c:v>Мар</c:v>
                  </c:pt>
                  <c:pt idx="3">
                    <c:v>Апр</c:v>
                  </c:pt>
                  <c:pt idx="4">
                    <c:v>Май</c:v>
                  </c:pt>
                  <c:pt idx="5">
                    <c:v>Июн</c:v>
                  </c:pt>
                  <c:pt idx="6">
                    <c:v>Июл</c:v>
                  </c:pt>
                  <c:pt idx="7">
                    <c:v>Авг</c:v>
                  </c:pt>
                  <c:pt idx="8">
                    <c:v>Сен</c:v>
                  </c:pt>
                  <c:pt idx="9">
                    <c:v>Окт</c:v>
                  </c:pt>
                  <c:pt idx="10">
                    <c:v>Ноя</c:v>
                  </c:pt>
                  <c:pt idx="11">
                    <c:v>Дек</c:v>
                  </c:pt>
                  <c:pt idx="12">
                    <c:v>Янв</c:v>
                  </c:pt>
                  <c:pt idx="13">
                    <c:v>Фев</c:v>
                  </c:pt>
                  <c:pt idx="14">
                    <c:v>Мар</c:v>
                  </c:pt>
                  <c:pt idx="15">
                    <c:v>Апр</c:v>
                  </c:pt>
                  <c:pt idx="16">
                    <c:v>Май</c:v>
                  </c:pt>
                  <c:pt idx="17">
                    <c:v>Июн</c:v>
                  </c:pt>
                  <c:pt idx="18">
                    <c:v>Июл</c:v>
                  </c:pt>
                  <c:pt idx="19">
                    <c:v>Авг</c:v>
                  </c:pt>
                  <c:pt idx="20">
                    <c:v>Сен</c:v>
                  </c:pt>
                  <c:pt idx="21">
                    <c:v>Окт</c:v>
                  </c:pt>
                  <c:pt idx="22">
                    <c:v>Ноя</c:v>
                  </c:pt>
                  <c:pt idx="23">
                    <c:v>Дек</c:v>
                  </c:pt>
                  <c:pt idx="24">
                    <c:v>Янв</c:v>
                  </c:pt>
                  <c:pt idx="25">
                    <c:v>Фев</c:v>
                  </c:pt>
                  <c:pt idx="26">
                    <c:v>Мар</c:v>
                  </c:pt>
                  <c:pt idx="27">
                    <c:v>Апр</c:v>
                  </c:pt>
                  <c:pt idx="28">
                    <c:v>Май</c:v>
                  </c:pt>
                  <c:pt idx="29">
                    <c:v>Июн</c:v>
                  </c:pt>
                  <c:pt idx="30">
                    <c:v>Июл</c:v>
                  </c:pt>
                  <c:pt idx="31">
                    <c:v>Авг</c:v>
                  </c:pt>
                  <c:pt idx="32">
                    <c:v>Сен</c:v>
                  </c:pt>
                  <c:pt idx="33">
                    <c:v>Окт</c:v>
                  </c:pt>
                  <c:pt idx="34">
                    <c:v>Ноя</c:v>
                  </c:pt>
                  <c:pt idx="35">
                    <c:v>Дек</c:v>
                  </c:pt>
                  <c:pt idx="36">
                    <c:v>Янв</c:v>
                  </c:pt>
                  <c:pt idx="37">
                    <c:v>Фев</c:v>
                  </c:pt>
                  <c:pt idx="38">
                    <c:v>Мар</c:v>
                  </c:pt>
                  <c:pt idx="39">
                    <c:v>Апр</c:v>
                  </c:pt>
                  <c:pt idx="40">
                    <c:v>Май</c:v>
                  </c:pt>
                  <c:pt idx="41">
                    <c:v>Июн</c:v>
                  </c:pt>
                  <c:pt idx="42">
                    <c:v>Июл</c:v>
                  </c:pt>
                  <c:pt idx="43">
                    <c:v>Авг</c:v>
                  </c:pt>
                  <c:pt idx="44">
                    <c:v>Сен</c:v>
                  </c:pt>
                  <c:pt idx="45">
                    <c:v>Окт</c:v>
                  </c:pt>
                  <c:pt idx="46">
                    <c:v>Ноя</c:v>
                  </c:pt>
                  <c:pt idx="47">
                    <c:v>Дек</c:v>
                  </c:pt>
                  <c:pt idx="48">
                    <c:v>Янв</c:v>
                  </c:pt>
                  <c:pt idx="49">
                    <c:v>Фев</c:v>
                  </c:pt>
                  <c:pt idx="50">
                    <c:v>Мар</c:v>
                  </c:pt>
                  <c:pt idx="51">
                    <c:v>Апр</c:v>
                  </c:pt>
                  <c:pt idx="52">
                    <c:v>Май</c:v>
                  </c:pt>
                  <c:pt idx="53">
                    <c:v>Июн</c:v>
                  </c:pt>
                  <c:pt idx="54">
                    <c:v>Июл</c:v>
                  </c:pt>
                  <c:pt idx="55">
                    <c:v>Авг</c:v>
                  </c:pt>
                  <c:pt idx="56">
                    <c:v>Сен</c:v>
                  </c:pt>
                  <c:pt idx="57">
                    <c:v>Окт</c:v>
                  </c:pt>
                  <c:pt idx="58">
                    <c:v>Ноя</c:v>
                  </c:pt>
                  <c:pt idx="59">
                    <c:v>Дек</c:v>
                  </c:pt>
                  <c:pt idx="60">
                    <c:v>Янв</c:v>
                  </c:pt>
                  <c:pt idx="61">
                    <c:v>Фев</c:v>
                  </c:pt>
                  <c:pt idx="62">
                    <c:v>Мар</c:v>
                  </c:pt>
                  <c:pt idx="63">
                    <c:v>Апр</c:v>
                  </c:pt>
                  <c:pt idx="64">
                    <c:v>Май</c:v>
                  </c:pt>
                  <c:pt idx="65">
                    <c:v>Июн</c:v>
                  </c:pt>
                  <c:pt idx="66">
                    <c:v>Июл</c:v>
                  </c:pt>
                  <c:pt idx="67">
                    <c:v>Авг</c:v>
                  </c:pt>
                  <c:pt idx="68">
                    <c:v>Сен</c:v>
                  </c:pt>
                  <c:pt idx="69">
                    <c:v>Окт</c:v>
                  </c:pt>
                  <c:pt idx="70">
                    <c:v>Ноя</c:v>
                  </c:pt>
                  <c:pt idx="71">
                    <c:v>Дек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</c:lvl>
              </c:multiLvlStrCache>
            </c:multiLvlStrRef>
          </c:cat>
          <c:val>
            <c:numRef>
              <c:f>Лист1!$P$2:$P$73</c:f>
              <c:numCache>
                <c:formatCode>0</c:formatCode>
                <c:ptCount val="72"/>
                <c:pt idx="0">
                  <c:v>628.40909090909031</c:v>
                </c:pt>
                <c:pt idx="1">
                  <c:v>972.60909090909115</c:v>
                </c:pt>
                <c:pt idx="2">
                  <c:v>1079.6090909090908</c:v>
                </c:pt>
                <c:pt idx="3">
                  <c:v>1151.6090909090906</c:v>
                </c:pt>
                <c:pt idx="4">
                  <c:v>1057.6090909090908</c:v>
                </c:pt>
                <c:pt idx="5">
                  <c:v>794.60909090909092</c:v>
                </c:pt>
                <c:pt idx="6">
                  <c:v>830.00909090909056</c:v>
                </c:pt>
                <c:pt idx="7">
                  <c:v>837.00909090909079</c:v>
                </c:pt>
                <c:pt idx="8">
                  <c:v>855.20909090909083</c:v>
                </c:pt>
                <c:pt idx="9">
                  <c:v>1131.6090909090908</c:v>
                </c:pt>
                <c:pt idx="10">
                  <c:v>1203.3568181818177</c:v>
                </c:pt>
                <c:pt idx="11">
                  <c:v>1511.6068181818184</c:v>
                </c:pt>
                <c:pt idx="12">
                  <c:v>769.50454545454477</c:v>
                </c:pt>
                <c:pt idx="13">
                  <c:v>1113.7045454545455</c:v>
                </c:pt>
                <c:pt idx="14">
                  <c:v>1220.7045454545453</c:v>
                </c:pt>
                <c:pt idx="15">
                  <c:v>1292.704545454545</c:v>
                </c:pt>
                <c:pt idx="16">
                  <c:v>1198.7045454545453</c:v>
                </c:pt>
                <c:pt idx="17">
                  <c:v>935.70454545454561</c:v>
                </c:pt>
                <c:pt idx="18">
                  <c:v>971.10454545454502</c:v>
                </c:pt>
                <c:pt idx="19">
                  <c:v>978.10454545454525</c:v>
                </c:pt>
                <c:pt idx="20">
                  <c:v>996.30454545454529</c:v>
                </c:pt>
                <c:pt idx="21">
                  <c:v>1272.704545454545</c:v>
                </c:pt>
                <c:pt idx="22">
                  <c:v>1344.4522727272722</c:v>
                </c:pt>
                <c:pt idx="23">
                  <c:v>1652.7022727272729</c:v>
                </c:pt>
                <c:pt idx="24">
                  <c:v>910.59999999999923</c:v>
                </c:pt>
                <c:pt idx="25">
                  <c:v>1254.8000000000002</c:v>
                </c:pt>
                <c:pt idx="26">
                  <c:v>1361.7999999999997</c:v>
                </c:pt>
                <c:pt idx="27">
                  <c:v>1433.7999999999995</c:v>
                </c:pt>
                <c:pt idx="28">
                  <c:v>1339.7999999999997</c:v>
                </c:pt>
                <c:pt idx="29">
                  <c:v>1076.7999999999997</c:v>
                </c:pt>
                <c:pt idx="30">
                  <c:v>1112.1999999999994</c:v>
                </c:pt>
                <c:pt idx="31">
                  <c:v>1119.1999999999998</c:v>
                </c:pt>
                <c:pt idx="32">
                  <c:v>1137.3999999999996</c:v>
                </c:pt>
                <c:pt idx="33">
                  <c:v>1413.7999999999997</c:v>
                </c:pt>
                <c:pt idx="34">
                  <c:v>1485.5477272727267</c:v>
                </c:pt>
                <c:pt idx="35">
                  <c:v>1793.7977272727273</c:v>
                </c:pt>
                <c:pt idx="36">
                  <c:v>1051.6954545454537</c:v>
                </c:pt>
                <c:pt idx="37">
                  <c:v>1395.8954545454544</c:v>
                </c:pt>
                <c:pt idx="38">
                  <c:v>1502.8954545454542</c:v>
                </c:pt>
                <c:pt idx="39">
                  <c:v>1574.895454545454</c:v>
                </c:pt>
                <c:pt idx="40">
                  <c:v>1480.8954545454542</c:v>
                </c:pt>
                <c:pt idx="41">
                  <c:v>1217.8954545454544</c:v>
                </c:pt>
                <c:pt idx="42">
                  <c:v>1253.295454545454</c:v>
                </c:pt>
                <c:pt idx="43">
                  <c:v>1260.295454545454</c:v>
                </c:pt>
                <c:pt idx="44">
                  <c:v>1278.4954545454543</c:v>
                </c:pt>
                <c:pt idx="45">
                  <c:v>1554.895454545454</c:v>
                </c:pt>
                <c:pt idx="46">
                  <c:v>1626.6431818181811</c:v>
                </c:pt>
                <c:pt idx="47">
                  <c:v>1934.8931818181818</c:v>
                </c:pt>
                <c:pt idx="48">
                  <c:v>1192.7909090909081</c:v>
                </c:pt>
                <c:pt idx="49">
                  <c:v>1536.9909090909091</c:v>
                </c:pt>
                <c:pt idx="50">
                  <c:v>1643.9909090909086</c:v>
                </c:pt>
                <c:pt idx="51">
                  <c:v>1715.9909090909084</c:v>
                </c:pt>
                <c:pt idx="52">
                  <c:v>1621.9909090909086</c:v>
                </c:pt>
                <c:pt idx="53">
                  <c:v>1358.9909090909086</c:v>
                </c:pt>
                <c:pt idx="54">
                  <c:v>1394.3909090909083</c:v>
                </c:pt>
                <c:pt idx="55">
                  <c:v>1401.3909090909087</c:v>
                </c:pt>
                <c:pt idx="56">
                  <c:v>1419.5909090909086</c:v>
                </c:pt>
                <c:pt idx="57">
                  <c:v>1695.9909090909086</c:v>
                </c:pt>
                <c:pt idx="58">
                  <c:v>1767.7386363636354</c:v>
                </c:pt>
                <c:pt idx="59">
                  <c:v>2075.988636363636</c:v>
                </c:pt>
                <c:pt idx="60">
                  <c:v>1333.8863636363624</c:v>
                </c:pt>
                <c:pt idx="61">
                  <c:v>1678.0863636363633</c:v>
                </c:pt>
                <c:pt idx="62">
                  <c:v>1785.0863636363631</c:v>
                </c:pt>
                <c:pt idx="63">
                  <c:v>1857.0863636363629</c:v>
                </c:pt>
                <c:pt idx="64">
                  <c:v>1763.0863636363631</c:v>
                </c:pt>
                <c:pt idx="65">
                  <c:v>1500.0863636363633</c:v>
                </c:pt>
                <c:pt idx="66">
                  <c:v>1535.486363636363</c:v>
                </c:pt>
                <c:pt idx="67">
                  <c:v>1542.4863636363634</c:v>
                </c:pt>
                <c:pt idx="68">
                  <c:v>1560.6863636363632</c:v>
                </c:pt>
                <c:pt idx="69">
                  <c:v>1837.0863636363629</c:v>
                </c:pt>
                <c:pt idx="70">
                  <c:v>1908.83409090909</c:v>
                </c:pt>
                <c:pt idx="71">
                  <c:v>2217.0840909090907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801216"/>
        <c:axId val="127802752"/>
      </c:lineChart>
      <c:catAx>
        <c:axId val="127801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ru-RU"/>
          </a:p>
        </c:txPr>
        <c:crossAx val="127802752"/>
        <c:crosses val="autoZero"/>
        <c:auto val="1"/>
        <c:lblAlgn val="ctr"/>
        <c:lblOffset val="100"/>
        <c:noMultiLvlLbl val="0"/>
      </c:catAx>
      <c:valAx>
        <c:axId val="127802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ru-RU"/>
          </a:p>
        </c:txPr>
        <c:crossAx val="1278012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6403033913108409"/>
          <c:y val="7.6245398688819285E-2"/>
          <c:w val="0.25338580847744224"/>
          <c:h val="7.1781511135225434E-2"/>
        </c:manualLayout>
      </c:layout>
      <c:overlay val="0"/>
      <c:txPr>
        <a:bodyPr/>
        <a:lstStyle/>
        <a:p>
          <a:pPr>
            <a:defRPr sz="16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212910</xdr:colOff>
      <xdr:row>1</xdr:row>
      <xdr:rowOff>123266</xdr:rowOff>
    </xdr:from>
    <xdr:to>
      <xdr:col>34</xdr:col>
      <xdr:colOff>549087</xdr:colOff>
      <xdr:row>25</xdr:row>
      <xdr:rowOff>11206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336177</xdr:colOff>
      <xdr:row>37</xdr:row>
      <xdr:rowOff>100853</xdr:rowOff>
    </xdr:from>
    <xdr:to>
      <xdr:col>33</xdr:col>
      <xdr:colOff>448237</xdr:colOff>
      <xdr:row>46</xdr:row>
      <xdr:rowOff>33616</xdr:rowOff>
    </xdr:to>
    <xdr:sp macro="" textlink="">
      <xdr:nvSpPr>
        <xdr:cNvPr id="4" name="TextBox 3"/>
        <xdr:cNvSpPr txBox="1"/>
      </xdr:nvSpPr>
      <xdr:spPr>
        <a:xfrm>
          <a:off x="4661648" y="7283824"/>
          <a:ext cx="8045824" cy="16472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600"/>
            <a:t>проверяется</a:t>
          </a:r>
          <a:r>
            <a:rPr lang="ru-RU" sz="1600" baseline="0"/>
            <a:t> значимость каждого регрессора на основании статистики Стьюдента:</a:t>
          </a:r>
        </a:p>
        <a:p>
          <a:r>
            <a:rPr lang="ru-RU" sz="1600"/>
            <a:t>как видно </a:t>
          </a:r>
          <a:r>
            <a:rPr lang="ru-RU" sz="1600" b="1" u="sng"/>
            <a:t>все</a:t>
          </a:r>
          <a:r>
            <a:rPr lang="ru-RU" sz="1600"/>
            <a:t> коэффициенты (нач.</a:t>
          </a:r>
          <a:r>
            <a:rPr lang="ru-RU" sz="1600" baseline="0"/>
            <a:t> уровень, </a:t>
          </a:r>
          <a:r>
            <a:rPr lang="ru-RU" sz="1600"/>
            <a:t>тренд и сезонность) статистически значимы - </a:t>
          </a:r>
          <a:r>
            <a:rPr lang="ru-RU" sz="1600" b="1">
              <a:solidFill>
                <a:srgbClr val="FF0000"/>
              </a:solidFill>
            </a:rPr>
            <a:t>это бывает далеко не всегда!</a:t>
          </a:r>
          <a:r>
            <a:rPr lang="en-US" sz="1600" b="1">
              <a:solidFill>
                <a:srgbClr val="FF0000"/>
              </a:solidFill>
            </a:rPr>
            <a:t> </a:t>
          </a:r>
          <a:r>
            <a:rPr lang="ru-RU" sz="1600" b="1">
              <a:solidFill>
                <a:srgbClr val="FF0000"/>
              </a:solidFill>
            </a:rPr>
            <a:t>а</a:t>
          </a:r>
          <a:r>
            <a:rPr lang="en-US" sz="1600" b="1">
              <a:solidFill>
                <a:srgbClr val="FF0000"/>
              </a:solidFill>
            </a:rPr>
            <a:t> </a:t>
          </a:r>
          <a:r>
            <a:rPr lang="ru-RU" sz="1600" b="1">
              <a:solidFill>
                <a:srgbClr val="FF0000"/>
              </a:solidFill>
            </a:rPr>
            <a:t>точнее</a:t>
          </a:r>
          <a:r>
            <a:rPr lang="en-US" sz="1600" b="1">
              <a:solidFill>
                <a:srgbClr val="FF0000"/>
              </a:solidFill>
            </a:rPr>
            <a:t> </a:t>
          </a:r>
          <a:r>
            <a:rPr lang="ru-RU" sz="1600" b="1">
              <a:solidFill>
                <a:srgbClr val="FF0000"/>
              </a:solidFill>
            </a:rPr>
            <a:t>почти никогда :)</a:t>
          </a:r>
        </a:p>
        <a:p>
          <a:endParaRPr lang="en-US" sz="1600" b="1">
            <a:solidFill>
              <a:srgbClr val="FF0000"/>
            </a:solidFill>
          </a:endParaRPr>
        </a:p>
        <a:p>
          <a:r>
            <a:rPr lang="ru-RU" sz="1600">
              <a:solidFill>
                <a:schemeClr val="dk1"/>
              </a:solidFill>
              <a:latin typeface="+mn-lt"/>
              <a:ea typeface="+mn-ea"/>
              <a:cs typeface="+mn-cs"/>
            </a:rPr>
            <a:t>"Сезонность" рассчитывается</a:t>
          </a:r>
          <a:r>
            <a:rPr lang="ru-RU" sz="1600" baseline="0">
              <a:solidFill>
                <a:schemeClr val="dk1"/>
              </a:solidFill>
              <a:latin typeface="+mn-lt"/>
              <a:ea typeface="+mn-ea"/>
              <a:cs typeface="+mn-cs"/>
            </a:rPr>
            <a:t> посредством т.н. фиктивных регрессоров, полученные коэффициенты - относительные (база - декабрь)</a:t>
          </a:r>
          <a:endParaRPr lang="ru-RU" sz="16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F73"/>
  <sheetViews>
    <sheetView tabSelected="1" zoomScale="85" zoomScaleNormal="85" workbookViewId="0">
      <pane ySplit="1" topLeftCell="A2" activePane="bottomLeft" state="frozen"/>
      <selection pane="bottomLeft" activeCell="AH36" sqref="AH36"/>
    </sheetView>
  </sheetViews>
  <sheetFormatPr defaultRowHeight="15" x14ac:dyDescent="0.25"/>
  <cols>
    <col min="1" max="1" width="5" style="7" bestFit="1" customWidth="1"/>
    <col min="2" max="2" width="5.140625" style="7" bestFit="1" customWidth="1"/>
    <col min="3" max="3" width="5" style="55" bestFit="1" customWidth="1"/>
    <col min="4" max="4" width="5" style="7" customWidth="1"/>
    <col min="5" max="13" width="2.85546875" bestFit="1" customWidth="1"/>
    <col min="14" max="15" width="3.85546875" bestFit="1" customWidth="1"/>
    <col min="16" max="16" width="5.140625" style="55" bestFit="1" customWidth="1"/>
    <col min="17" max="17" width="5.85546875" customWidth="1"/>
    <col min="18" max="18" width="8.140625" bestFit="1" customWidth="1"/>
    <col min="19" max="19" width="7.42578125" customWidth="1"/>
    <col min="20" max="31" width="7.5703125" customWidth="1"/>
    <col min="32" max="32" width="3.7109375" bestFit="1" customWidth="1"/>
  </cols>
  <sheetData>
    <row r="1" spans="1:18" ht="15.75" x14ac:dyDescent="0.25">
      <c r="A1" s="1" t="s">
        <v>0</v>
      </c>
      <c r="B1" s="1" t="s">
        <v>1</v>
      </c>
      <c r="C1" s="51" t="s">
        <v>2</v>
      </c>
      <c r="D1" s="2" t="s">
        <v>26</v>
      </c>
      <c r="E1" t="s">
        <v>15</v>
      </c>
      <c r="F1" t="s">
        <v>16</v>
      </c>
      <c r="G1" t="s">
        <v>17</v>
      </c>
      <c r="H1" t="s">
        <v>18</v>
      </c>
      <c r="I1" t="s">
        <v>19</v>
      </c>
      <c r="J1" t="s">
        <v>20</v>
      </c>
      <c r="K1" t="s">
        <v>21</v>
      </c>
      <c r="L1" t="s">
        <v>22</v>
      </c>
      <c r="M1" t="s">
        <v>23</v>
      </c>
      <c r="N1" t="s">
        <v>24</v>
      </c>
      <c r="O1" t="s">
        <v>25</v>
      </c>
      <c r="P1" s="51" t="s">
        <v>30</v>
      </c>
      <c r="Q1" s="19" t="s">
        <v>31</v>
      </c>
      <c r="R1" s="26" t="s">
        <v>35</v>
      </c>
    </row>
    <row r="2" spans="1:18" x14ac:dyDescent="0.25">
      <c r="A2" s="3">
        <v>2007</v>
      </c>
      <c r="B2" s="5" t="s">
        <v>3</v>
      </c>
      <c r="C2" s="52">
        <v>681</v>
      </c>
      <c r="D2" s="6">
        <v>1</v>
      </c>
      <c r="E2">
        <v>1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 s="57">
        <f>$AE$28+$AD$28*D2+$AC$28*E2+$AB$28*F2+$AA$28*G2+$Z$28*H2+$Y$28*I2+$X$28*J2+$W$28*K2+$V$28*L2+$U$28*M2+$T$28*N2+$S$28*O2</f>
        <v>628.40909090909031</v>
      </c>
      <c r="Q2" s="23">
        <f>C2-P2</f>
        <v>52.59090909090969</v>
      </c>
      <c r="R2" s="23"/>
    </row>
    <row r="3" spans="1:18" x14ac:dyDescent="0.25">
      <c r="A3" s="4"/>
      <c r="B3" s="5" t="s">
        <v>4</v>
      </c>
      <c r="C3" s="52">
        <v>766</v>
      </c>
      <c r="D3" s="6">
        <v>2</v>
      </c>
      <c r="E3">
        <v>0</v>
      </c>
      <c r="F3">
        <v>1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 s="57">
        <f>$AE$28+$AD$28*D3+$AC$28*E3+$AB$28*F3+$AA$28*G3+$Z$28*H3+$Y$28*I3+$X$28*J3+$W$28*K3+$V$28*L3+$U$28*M3+$T$28*N3+$S$28*O3</f>
        <v>972.60909090909115</v>
      </c>
      <c r="Q3" s="23">
        <f t="shared" ref="Q3:Q59" si="0">C3-P3</f>
        <v>-206.60909090909115</v>
      </c>
      <c r="R3" s="23"/>
    </row>
    <row r="4" spans="1:18" x14ac:dyDescent="0.25">
      <c r="A4" s="4"/>
      <c r="B4" s="5" t="s">
        <v>5</v>
      </c>
      <c r="C4" s="52">
        <v>780</v>
      </c>
      <c r="D4" s="6">
        <v>3</v>
      </c>
      <c r="E4">
        <v>0</v>
      </c>
      <c r="F4">
        <v>0</v>
      </c>
      <c r="G4">
        <v>1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 s="57">
        <f>$AE$28+$AD$28*D4+$AC$28*E4+$AB$28*F4+$AA$28*G4+$Z$28*H4+$Y$28*I4+$X$28*J4+$W$28*K4+$V$28*L4+$U$28*M4+$T$28*N4+$S$28*O4</f>
        <v>1079.6090909090908</v>
      </c>
      <c r="Q4" s="23">
        <f t="shared" si="0"/>
        <v>-299.60909090909081</v>
      </c>
      <c r="R4" s="23"/>
    </row>
    <row r="5" spans="1:18" x14ac:dyDescent="0.25">
      <c r="A5" s="4"/>
      <c r="B5" s="5" t="s">
        <v>6</v>
      </c>
      <c r="C5" s="52">
        <v>1065</v>
      </c>
      <c r="D5" s="6">
        <v>4</v>
      </c>
      <c r="E5">
        <v>0</v>
      </c>
      <c r="F5">
        <v>0</v>
      </c>
      <c r="G5">
        <v>0</v>
      </c>
      <c r="H5">
        <v>1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 s="57">
        <f>$AE$28+$AD$28*D5+$AC$28*E5+$AB$28*F5+$AA$28*G5+$Z$28*H5+$Y$28*I5+$X$28*J5+$W$28*K5+$V$28*L5+$U$28*M5+$T$28*N5+$S$28*O5</f>
        <v>1151.6090909090906</v>
      </c>
      <c r="Q5" s="23">
        <f t="shared" si="0"/>
        <v>-86.609090909090582</v>
      </c>
      <c r="R5" s="23"/>
    </row>
    <row r="6" spans="1:18" x14ac:dyDescent="0.25">
      <c r="A6" s="4"/>
      <c r="B6" s="5" t="s">
        <v>7</v>
      </c>
      <c r="C6" s="52">
        <v>1179</v>
      </c>
      <c r="D6" s="6">
        <v>5</v>
      </c>
      <c r="E6">
        <v>0</v>
      </c>
      <c r="F6">
        <v>0</v>
      </c>
      <c r="G6">
        <v>0</v>
      </c>
      <c r="H6">
        <v>0</v>
      </c>
      <c r="I6">
        <v>1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 s="57">
        <f>$AE$28+$AD$28*D6+$AC$28*E6+$AB$28*F6+$AA$28*G6+$Z$28*H6+$Y$28*I6+$X$28*J6+$W$28*K6+$V$28*L6+$U$28*M6+$T$28*N6+$S$28*O6</f>
        <v>1057.6090909090908</v>
      </c>
      <c r="Q6" s="23">
        <f t="shared" si="0"/>
        <v>121.39090909090919</v>
      </c>
      <c r="R6" s="23"/>
    </row>
    <row r="7" spans="1:18" x14ac:dyDescent="0.25">
      <c r="A7" s="4"/>
      <c r="B7" s="5" t="s">
        <v>8</v>
      </c>
      <c r="C7" s="52">
        <v>573</v>
      </c>
      <c r="D7" s="6">
        <v>6</v>
      </c>
      <c r="E7">
        <v>0</v>
      </c>
      <c r="F7">
        <v>0</v>
      </c>
      <c r="G7">
        <v>0</v>
      </c>
      <c r="H7">
        <v>0</v>
      </c>
      <c r="I7">
        <v>0</v>
      </c>
      <c r="J7">
        <v>1</v>
      </c>
      <c r="K7">
        <v>0</v>
      </c>
      <c r="L7">
        <v>0</v>
      </c>
      <c r="M7">
        <v>0</v>
      </c>
      <c r="N7">
        <v>0</v>
      </c>
      <c r="O7">
        <v>0</v>
      </c>
      <c r="P7" s="57">
        <f>$AE$28+$AD$28*D7+$AC$28*E7+$AB$28*F7+$AA$28*G7+$Z$28*H7+$Y$28*I7+$X$28*J7+$W$28*K7+$V$28*L7+$U$28*M7+$T$28*N7+$S$28*O7</f>
        <v>794.60909090909092</v>
      </c>
      <c r="Q7" s="23">
        <f t="shared" si="0"/>
        <v>-221.60909090909092</v>
      </c>
      <c r="R7" s="23"/>
    </row>
    <row r="8" spans="1:18" x14ac:dyDescent="0.25">
      <c r="A8" s="4"/>
      <c r="B8" s="5" t="s">
        <v>9</v>
      </c>
      <c r="C8" s="52">
        <v>717</v>
      </c>
      <c r="D8" s="6">
        <v>7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1</v>
      </c>
      <c r="L8">
        <v>0</v>
      </c>
      <c r="M8">
        <v>0</v>
      </c>
      <c r="N8">
        <v>0</v>
      </c>
      <c r="O8">
        <v>0</v>
      </c>
      <c r="P8" s="57">
        <f>$AE$28+$AD$28*D8+$AC$28*E8+$AB$28*F8+$AA$28*G8+$Z$28*H8+$Y$28*I8+$X$28*J8+$W$28*K8+$V$28*L8+$U$28*M8+$T$28*N8+$S$28*O8</f>
        <v>830.00909090909056</v>
      </c>
      <c r="Q8" s="23">
        <f t="shared" si="0"/>
        <v>-113.00909090909056</v>
      </c>
      <c r="R8" s="23"/>
    </row>
    <row r="9" spans="1:18" x14ac:dyDescent="0.25">
      <c r="A9" s="4"/>
      <c r="B9" s="5" t="s">
        <v>10</v>
      </c>
      <c r="C9" s="52">
        <v>861</v>
      </c>
      <c r="D9" s="6">
        <v>8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1</v>
      </c>
      <c r="M9">
        <v>0</v>
      </c>
      <c r="N9">
        <v>0</v>
      </c>
      <c r="O9">
        <v>0</v>
      </c>
      <c r="P9" s="57">
        <f>$AE$28+$AD$28*D9+$AC$28*E9+$AB$28*F9+$AA$28*G9+$Z$28*H9+$Y$28*I9+$X$28*J9+$W$28*K9+$V$28*L9+$U$28*M9+$T$28*N9+$S$28*O9</f>
        <v>837.00909090909079</v>
      </c>
      <c r="Q9" s="23">
        <f t="shared" si="0"/>
        <v>23.990909090909213</v>
      </c>
      <c r="R9" s="23"/>
    </row>
    <row r="10" spans="1:18" x14ac:dyDescent="0.25">
      <c r="A10" s="4"/>
      <c r="B10" s="5" t="s">
        <v>11</v>
      </c>
      <c r="C10" s="52">
        <v>912</v>
      </c>
      <c r="D10" s="6">
        <v>9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1</v>
      </c>
      <c r="N10">
        <v>0</v>
      </c>
      <c r="O10">
        <v>0</v>
      </c>
      <c r="P10" s="57">
        <f>$AE$28+$AD$28*D10+$AC$28*E10+$AB$28*F10+$AA$28*G10+$Z$28*H10+$Y$28*I10+$X$28*J10+$W$28*K10+$V$28*L10+$U$28*M10+$T$28*N10+$S$28*O10</f>
        <v>855.20909090909083</v>
      </c>
      <c r="Q10" s="23">
        <f t="shared" si="0"/>
        <v>56.790909090909167</v>
      </c>
      <c r="R10" s="23"/>
    </row>
    <row r="11" spans="1:18" x14ac:dyDescent="0.25">
      <c r="A11" s="4"/>
      <c r="B11" s="5" t="s">
        <v>12</v>
      </c>
      <c r="C11" s="52">
        <v>1135</v>
      </c>
      <c r="D11" s="6">
        <v>10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1</v>
      </c>
      <c r="O11">
        <v>0</v>
      </c>
      <c r="P11" s="57">
        <f>$AE$28+$AD$28*D11+$AC$28*E11+$AB$28*F11+$AA$28*G11+$Z$28*H11+$Y$28*I11+$X$28*J11+$W$28*K11+$V$28*L11+$U$28*M11+$T$28*N11+$S$28*O11</f>
        <v>1131.6090909090908</v>
      </c>
      <c r="Q11" s="23">
        <f t="shared" si="0"/>
        <v>3.3909090909091901</v>
      </c>
      <c r="R11" s="23"/>
    </row>
    <row r="12" spans="1:18" x14ac:dyDescent="0.25">
      <c r="A12" s="4"/>
      <c r="B12" s="5" t="s">
        <v>13</v>
      </c>
      <c r="C12" s="52">
        <v>1166</v>
      </c>
      <c r="D12" s="6">
        <v>11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1</v>
      </c>
      <c r="P12" s="57">
        <f>$AE$28+$AD$28*D12+$AC$28*E12+$AB$28*F12+$AA$28*G12+$Z$28*H12+$Y$28*I12+$X$28*J12+$W$28*K12+$V$28*L12+$U$28*M12+$T$28*N12+$S$28*O12</f>
        <v>1203.3568181818177</v>
      </c>
      <c r="Q12" s="23">
        <f t="shared" si="0"/>
        <v>-37.356818181817744</v>
      </c>
      <c r="R12" s="23"/>
    </row>
    <row r="13" spans="1:18" ht="15.75" thickBot="1" x14ac:dyDescent="0.3">
      <c r="A13" s="12"/>
      <c r="B13" s="13" t="s">
        <v>14</v>
      </c>
      <c r="C13" s="53">
        <v>1668</v>
      </c>
      <c r="D13" s="14">
        <v>12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58">
        <f>$AE$28+$AD$28*D13+$AC$28*E13+$AB$28*F13+$AA$28*G13+$Z$28*H13+$Y$28*I13+$X$28*J13+$W$28*K13+$V$28*L13+$U$28*M13+$T$28*N13+$S$28*O13</f>
        <v>1511.6068181818184</v>
      </c>
      <c r="Q13" s="23">
        <f t="shared" si="0"/>
        <v>156.39318181818157</v>
      </c>
      <c r="R13" s="23"/>
    </row>
    <row r="14" spans="1:18" x14ac:dyDescent="0.25">
      <c r="A14" s="3">
        <v>2008</v>
      </c>
      <c r="B14" s="5" t="s">
        <v>3</v>
      </c>
      <c r="C14" s="52">
        <v>998</v>
      </c>
      <c r="D14" s="6">
        <v>13</v>
      </c>
      <c r="E14">
        <v>1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 s="57">
        <f>$AE$28+$AD$28*D14+$AC$28*E14+$AB$28*F14+$AA$28*G14+$Z$28*H14+$Y$28*I14+$X$28*J14+$W$28*K14+$V$28*L14+$U$28*M14+$T$28*N14+$S$28*O14</f>
        <v>769.50454545454477</v>
      </c>
      <c r="Q14" s="23">
        <f t="shared" si="0"/>
        <v>228.49545454545523</v>
      </c>
      <c r="R14" s="23"/>
    </row>
    <row r="15" spans="1:18" x14ac:dyDescent="0.25">
      <c r="A15" s="4"/>
      <c r="B15" s="5" t="s">
        <v>4</v>
      </c>
      <c r="C15" s="52">
        <v>1378</v>
      </c>
      <c r="D15" s="6">
        <v>14</v>
      </c>
      <c r="E15">
        <v>0</v>
      </c>
      <c r="F15">
        <v>1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 s="57">
        <f>$AE$28+$AD$28*D15+$AC$28*E15+$AB$28*F15+$AA$28*G15+$Z$28*H15+$Y$28*I15+$X$28*J15+$W$28*K15+$V$28*L15+$U$28*M15+$T$28*N15+$S$28*O15</f>
        <v>1113.7045454545455</v>
      </c>
      <c r="Q15" s="23">
        <f t="shared" si="0"/>
        <v>264.2954545454545</v>
      </c>
      <c r="R15" s="23"/>
    </row>
    <row r="16" spans="1:18" x14ac:dyDescent="0.25">
      <c r="A16" s="4"/>
      <c r="B16" s="5" t="s">
        <v>5</v>
      </c>
      <c r="C16" s="52">
        <v>1176</v>
      </c>
      <c r="D16" s="6">
        <v>15</v>
      </c>
      <c r="E16">
        <v>0</v>
      </c>
      <c r="F16">
        <v>0</v>
      </c>
      <c r="G16">
        <v>1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 s="57">
        <f>$AE$28+$AD$28*D16+$AC$28*E16+$AB$28*F16+$AA$28*G16+$Z$28*H16+$Y$28*I16+$X$28*J16+$W$28*K16+$V$28*L16+$U$28*M16+$T$28*N16+$S$28*O16</f>
        <v>1220.7045454545453</v>
      </c>
      <c r="Q16" s="23">
        <f t="shared" si="0"/>
        <v>-44.704545454545269</v>
      </c>
      <c r="R16" s="23"/>
    </row>
    <row r="17" spans="1:32" x14ac:dyDescent="0.25">
      <c r="A17" s="4"/>
      <c r="B17" s="5" t="s">
        <v>6</v>
      </c>
      <c r="C17" s="52">
        <v>1473</v>
      </c>
      <c r="D17" s="6">
        <v>16</v>
      </c>
      <c r="E17">
        <v>0</v>
      </c>
      <c r="F17">
        <v>0</v>
      </c>
      <c r="G17">
        <v>0</v>
      </c>
      <c r="H17">
        <v>1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 s="57">
        <f>$AE$28+$AD$28*D17+$AC$28*E17+$AB$28*F17+$AA$28*G17+$Z$28*H17+$Y$28*I17+$X$28*J17+$W$28*K17+$V$28*L17+$U$28*M17+$T$28*N17+$S$28*O17</f>
        <v>1292.704545454545</v>
      </c>
      <c r="Q17" s="23">
        <f t="shared" si="0"/>
        <v>180.29545454545496</v>
      </c>
      <c r="R17" s="23"/>
    </row>
    <row r="18" spans="1:32" x14ac:dyDescent="0.25">
      <c r="A18" s="4"/>
      <c r="B18" s="5" t="s">
        <v>7</v>
      </c>
      <c r="C18" s="52">
        <v>1080</v>
      </c>
      <c r="D18" s="6">
        <v>17</v>
      </c>
      <c r="E18">
        <v>0</v>
      </c>
      <c r="F18">
        <v>0</v>
      </c>
      <c r="G18">
        <v>0</v>
      </c>
      <c r="H18">
        <v>0</v>
      </c>
      <c r="I18">
        <v>1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 s="57">
        <f>$AE$28+$AD$28*D18+$AC$28*E18+$AB$28*F18+$AA$28*G18+$Z$28*H18+$Y$28*I18+$X$28*J18+$W$28*K18+$V$28*L18+$U$28*M18+$T$28*N18+$S$28*O18</f>
        <v>1198.7045454545453</v>
      </c>
      <c r="Q18" s="23">
        <f t="shared" si="0"/>
        <v>-118.70454545454527</v>
      </c>
      <c r="R18" s="23"/>
    </row>
    <row r="19" spans="1:32" x14ac:dyDescent="0.25">
      <c r="A19" s="4"/>
      <c r="B19" s="5" t="s">
        <v>8</v>
      </c>
      <c r="C19" s="52">
        <v>1001</v>
      </c>
      <c r="D19" s="6">
        <v>18</v>
      </c>
      <c r="E19">
        <v>0</v>
      </c>
      <c r="F19">
        <v>0</v>
      </c>
      <c r="G19">
        <v>0</v>
      </c>
      <c r="H19">
        <v>0</v>
      </c>
      <c r="I19">
        <v>0</v>
      </c>
      <c r="J19">
        <v>1</v>
      </c>
      <c r="K19">
        <v>0</v>
      </c>
      <c r="L19">
        <v>0</v>
      </c>
      <c r="M19">
        <v>0</v>
      </c>
      <c r="N19">
        <v>0</v>
      </c>
      <c r="O19">
        <v>0</v>
      </c>
      <c r="P19" s="57">
        <f>$AE$28+$AD$28*D19+$AC$28*E19+$AB$28*F19+$AA$28*G19+$Z$28*H19+$Y$28*I19+$X$28*J19+$W$28*K19+$V$28*L19+$U$28*M19+$T$28*N19+$S$28*O19</f>
        <v>935.70454545454561</v>
      </c>
      <c r="Q19" s="23">
        <f t="shared" si="0"/>
        <v>65.29545454545439</v>
      </c>
      <c r="R19" s="23"/>
    </row>
    <row r="20" spans="1:32" x14ac:dyDescent="0.25">
      <c r="A20" s="4"/>
      <c r="B20" s="5" t="s">
        <v>9</v>
      </c>
      <c r="C20" s="52">
        <v>1188</v>
      </c>
      <c r="D20" s="6">
        <v>19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1</v>
      </c>
      <c r="L20">
        <v>0</v>
      </c>
      <c r="M20">
        <v>0</v>
      </c>
      <c r="N20">
        <v>0</v>
      </c>
      <c r="O20">
        <v>0</v>
      </c>
      <c r="P20" s="57">
        <f>$AE$28+$AD$28*D20+$AC$28*E20+$AB$28*F20+$AA$28*G20+$Z$28*H20+$Y$28*I20+$X$28*J20+$W$28*K20+$V$28*L20+$U$28*M20+$T$28*N20+$S$28*O20</f>
        <v>971.10454545454502</v>
      </c>
      <c r="Q20" s="23">
        <f t="shared" si="0"/>
        <v>216.89545454545498</v>
      </c>
      <c r="R20" s="23"/>
    </row>
    <row r="21" spans="1:32" x14ac:dyDescent="0.25">
      <c r="A21" s="4"/>
      <c r="B21" s="5" t="s">
        <v>10</v>
      </c>
      <c r="C21" s="52">
        <v>995</v>
      </c>
      <c r="D21" s="6">
        <v>20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1</v>
      </c>
      <c r="M21">
        <v>0</v>
      </c>
      <c r="N21">
        <v>0</v>
      </c>
      <c r="O21">
        <v>0</v>
      </c>
      <c r="P21" s="57">
        <f>$AE$28+$AD$28*D21+$AC$28*E21+$AB$28*F21+$AA$28*G21+$Z$28*H21+$Y$28*I21+$X$28*J21+$W$28*K21+$V$28*L21+$U$28*M21+$T$28*N21+$S$28*O21</f>
        <v>978.10454545454525</v>
      </c>
      <c r="Q21" s="23">
        <f t="shared" si="0"/>
        <v>16.895454545454754</v>
      </c>
      <c r="R21" s="23"/>
    </row>
    <row r="22" spans="1:32" x14ac:dyDescent="0.25">
      <c r="A22" s="4"/>
      <c r="B22" s="5" t="s">
        <v>11</v>
      </c>
      <c r="C22" s="52">
        <v>1021</v>
      </c>
      <c r="D22" s="6">
        <v>21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1</v>
      </c>
      <c r="N22">
        <v>0</v>
      </c>
      <c r="O22">
        <v>0</v>
      </c>
      <c r="P22" s="57">
        <f>$AE$28+$AD$28*D22+$AC$28*E22+$AB$28*F22+$AA$28*G22+$Z$28*H22+$Y$28*I22+$X$28*J22+$W$28*K22+$V$28*L22+$U$28*M22+$T$28*N22+$S$28*O22</f>
        <v>996.30454545454529</v>
      </c>
      <c r="Q22" s="23">
        <f t="shared" si="0"/>
        <v>24.695454545454709</v>
      </c>
      <c r="R22" s="23"/>
    </row>
    <row r="23" spans="1:32" x14ac:dyDescent="0.25">
      <c r="A23" s="4"/>
      <c r="B23" s="5" t="s">
        <v>12</v>
      </c>
      <c r="C23" s="52">
        <v>1249</v>
      </c>
      <c r="D23" s="6">
        <v>22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1</v>
      </c>
      <c r="O23">
        <v>0</v>
      </c>
      <c r="P23" s="57">
        <f>$AE$28+$AD$28*D23+$AC$28*E23+$AB$28*F23+$AA$28*G23+$Z$28*H23+$Y$28*I23+$X$28*J23+$W$28*K23+$V$28*L23+$U$28*M23+$T$28*N23+$S$28*O23</f>
        <v>1272.704545454545</v>
      </c>
      <c r="Q23" s="23">
        <f t="shared" si="0"/>
        <v>-23.704545454545041</v>
      </c>
      <c r="R23" s="23"/>
    </row>
    <row r="24" spans="1:32" x14ac:dyDescent="0.25">
      <c r="A24" s="4"/>
      <c r="B24" s="5" t="s">
        <v>13</v>
      </c>
      <c r="C24" s="52">
        <v>1211</v>
      </c>
      <c r="D24" s="6">
        <v>23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1</v>
      </c>
      <c r="P24" s="57">
        <f>$AE$28+$AD$28*D24+$AC$28*E24+$AB$28*F24+$AA$28*G24+$Z$28*H24+$Y$28*I24+$X$28*J24+$W$28*K24+$V$28*L24+$U$28*M24+$T$28*N24+$S$28*O24</f>
        <v>1344.4522727272722</v>
      </c>
      <c r="Q24" s="23">
        <f t="shared" si="0"/>
        <v>-133.4522727272722</v>
      </c>
      <c r="R24" s="23"/>
    </row>
    <row r="25" spans="1:32" ht="15.75" thickBot="1" x14ac:dyDescent="0.3">
      <c r="A25" s="12"/>
      <c r="B25" s="13" t="s">
        <v>14</v>
      </c>
      <c r="C25" s="53">
        <v>1834</v>
      </c>
      <c r="D25" s="14">
        <v>24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58">
        <f>$AE$28+$AD$28*D25+$AC$28*E25+$AB$28*F25+$AA$28*G25+$Z$28*H25+$Y$28*I25+$X$28*J25+$W$28*K25+$V$28*L25+$U$28*M25+$T$28*N25+$S$28*O25</f>
        <v>1652.7022727272729</v>
      </c>
      <c r="Q25" s="23">
        <f t="shared" si="0"/>
        <v>181.29772727272712</v>
      </c>
      <c r="R25" s="23"/>
    </row>
    <row r="26" spans="1:32" ht="15.75" thickBot="1" x14ac:dyDescent="0.3">
      <c r="A26" s="3">
        <v>2009</v>
      </c>
      <c r="B26" s="5" t="s">
        <v>3</v>
      </c>
      <c r="C26" s="52">
        <v>1071</v>
      </c>
      <c r="D26" s="6">
        <v>25</v>
      </c>
      <c r="E26">
        <v>1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 s="57">
        <f>$AE$28+$AD$28*D26+$AC$28*E26+$AB$28*F26+$AA$28*G26+$Z$28*H26+$Y$28*I26+$X$28*J26+$W$28*K26+$V$28*L26+$U$28*M26+$T$28*N26+$S$28*O26</f>
        <v>910.59999999999923</v>
      </c>
      <c r="Q26" s="23">
        <f t="shared" si="0"/>
        <v>160.40000000000077</v>
      </c>
      <c r="R26" s="23"/>
    </row>
    <row r="27" spans="1:32" ht="15.75" thickBot="1" x14ac:dyDescent="0.3">
      <c r="A27" s="4"/>
      <c r="B27" s="5" t="s">
        <v>4</v>
      </c>
      <c r="C27" s="52">
        <v>1331</v>
      </c>
      <c r="D27" s="6">
        <v>26</v>
      </c>
      <c r="E27">
        <v>0</v>
      </c>
      <c r="F27">
        <v>1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 s="57">
        <f>$AE$28+$AD$28*D27+$AC$28*E27+$AB$28*F27+$AA$28*G27+$Z$28*H27+$Y$28*I27+$X$28*J27+$W$28*K27+$V$28*L27+$U$28*M27+$T$28*N27+$S$28*O27</f>
        <v>1254.8000000000002</v>
      </c>
      <c r="Q27" s="23">
        <f t="shared" si="0"/>
        <v>76.199999999999818</v>
      </c>
      <c r="R27" s="23"/>
      <c r="S27" s="48" t="s">
        <v>25</v>
      </c>
      <c r="T27" s="49" t="s">
        <v>24</v>
      </c>
      <c r="U27" s="49" t="s">
        <v>23</v>
      </c>
      <c r="V27" s="49" t="s">
        <v>22</v>
      </c>
      <c r="W27" s="49" t="s">
        <v>21</v>
      </c>
      <c r="X27" s="49" t="s">
        <v>20</v>
      </c>
      <c r="Y27" s="49" t="s">
        <v>19</v>
      </c>
      <c r="Z27" s="49" t="s">
        <v>18</v>
      </c>
      <c r="AA27" s="49" t="s">
        <v>17</v>
      </c>
      <c r="AB27" s="49" t="s">
        <v>16</v>
      </c>
      <c r="AC27" s="49" t="s">
        <v>15</v>
      </c>
      <c r="AD27" s="49" t="s">
        <v>26</v>
      </c>
      <c r="AE27" s="50" t="s">
        <v>27</v>
      </c>
    </row>
    <row r="28" spans="1:32" x14ac:dyDescent="0.25">
      <c r="A28" s="4"/>
      <c r="B28" s="5" t="s">
        <v>5</v>
      </c>
      <c r="C28" s="52">
        <v>1379</v>
      </c>
      <c r="D28" s="6">
        <v>27</v>
      </c>
      <c r="E28">
        <v>0</v>
      </c>
      <c r="F28">
        <v>0</v>
      </c>
      <c r="G28">
        <v>1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 s="57">
        <f>$AE$28+$AD$28*D28+$AC$28*E28+$AB$28*F28+$AA$28*G28+$Z$28*H28+$Y$28*I28+$X$28*J28+$W$28*K28+$V$28*L28+$U$28*M28+$T$28*N28+$S$28*O28</f>
        <v>1361.7999999999997</v>
      </c>
      <c r="Q28" s="23">
        <f t="shared" si="0"/>
        <v>17.200000000000273</v>
      </c>
      <c r="R28" s="23"/>
      <c r="S28" s="39">
        <f t="array" ref="S28:AE32">LINEST(C2:C59,D2:O59,TRUE,TRUE)</f>
        <v>-296.49204545454603</v>
      </c>
      <c r="T28" s="40">
        <v>-356.4818181818186</v>
      </c>
      <c r="U28" s="40">
        <v>-621.12386363636404</v>
      </c>
      <c r="V28" s="40">
        <v>-627.56590909090949</v>
      </c>
      <c r="W28" s="40">
        <v>-622.80795454545512</v>
      </c>
      <c r="X28" s="40">
        <v>-646.45000000000016</v>
      </c>
      <c r="Y28" s="40">
        <v>-371.69204545454591</v>
      </c>
      <c r="Z28" s="40">
        <v>-265.93409090909159</v>
      </c>
      <c r="AA28" s="40">
        <v>-326.17613636363666</v>
      </c>
      <c r="AB28" s="40">
        <v>-421.41818181818201</v>
      </c>
      <c r="AC28" s="40">
        <v>-753.86022727272825</v>
      </c>
      <c r="AD28" s="38">
        <v>11.757954545454538</v>
      </c>
      <c r="AE28" s="41">
        <v>1370.511363636364</v>
      </c>
      <c r="AF28" s="20" t="s">
        <v>28</v>
      </c>
    </row>
    <row r="29" spans="1:32" x14ac:dyDescent="0.25">
      <c r="A29" s="4"/>
      <c r="B29" s="5" t="s">
        <v>6</v>
      </c>
      <c r="C29" s="52">
        <v>1426</v>
      </c>
      <c r="D29" s="6">
        <v>28</v>
      </c>
      <c r="E29">
        <v>0</v>
      </c>
      <c r="F29">
        <v>0</v>
      </c>
      <c r="G29">
        <v>0</v>
      </c>
      <c r="H29">
        <v>1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 s="57">
        <f>$AE$28+$AD$28*D29+$AC$28*E29+$AB$28*F29+$AA$28*G29+$Z$28*H29+$Y$28*I29+$X$28*J29+$W$28*K29+$V$28*L29+$U$28*M29+$T$28*N29+$S$28*O29</f>
        <v>1433.7999999999995</v>
      </c>
      <c r="Q29" s="23">
        <f t="shared" si="0"/>
        <v>-7.7999999999994998</v>
      </c>
      <c r="R29" s="23"/>
      <c r="S29" s="44">
        <v>114.39630138430731</v>
      </c>
      <c r="T29" s="45">
        <v>108.64073610388867</v>
      </c>
      <c r="U29" s="45">
        <v>108.58749761472946</v>
      </c>
      <c r="V29" s="45">
        <v>108.54945413613666</v>
      </c>
      <c r="W29" s="45">
        <v>108.52662164772228</v>
      </c>
      <c r="X29" s="45">
        <v>108.51900975070095</v>
      </c>
      <c r="Y29" s="45">
        <v>108.52662164772225</v>
      </c>
      <c r="Z29" s="45">
        <v>108.54945413613669</v>
      </c>
      <c r="AA29" s="45">
        <v>108.58749761472947</v>
      </c>
      <c r="AB29" s="45">
        <v>108.64073610388864</v>
      </c>
      <c r="AC29" s="45">
        <v>108.70914727910866</v>
      </c>
      <c r="AD29" s="42">
        <v>1.2853517009472732</v>
      </c>
      <c r="AE29" s="46">
        <v>89.606623172186929</v>
      </c>
      <c r="AF29" s="21" t="s">
        <v>29</v>
      </c>
    </row>
    <row r="30" spans="1:32" ht="15.75" x14ac:dyDescent="0.25">
      <c r="A30" s="4"/>
      <c r="B30" s="5" t="s">
        <v>7</v>
      </c>
      <c r="C30" s="52">
        <v>1245</v>
      </c>
      <c r="D30" s="6">
        <v>29</v>
      </c>
      <c r="E30">
        <v>0</v>
      </c>
      <c r="F30">
        <v>0</v>
      </c>
      <c r="G30">
        <v>0</v>
      </c>
      <c r="H30">
        <v>0</v>
      </c>
      <c r="I30">
        <v>1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 s="57">
        <f>$AE$28+$AD$28*D30+$AC$28*E30+$AB$28*F30+$AA$28*G30+$Z$28*H30+$Y$28*I30+$X$28*J30+$W$28*K30+$V$28*L30+$U$28*M30+$T$28*N30+$S$28*O30</f>
        <v>1339.7999999999997</v>
      </c>
      <c r="Q30" s="23">
        <f t="shared" si="0"/>
        <v>-94.799999999999727</v>
      </c>
      <c r="R30" s="23"/>
      <c r="S30" s="47">
        <v>0.79467668317744333</v>
      </c>
      <c r="T30" s="16">
        <v>161.77058843568653</v>
      </c>
      <c r="U30" s="62" t="e">
        <v>#N/A</v>
      </c>
      <c r="V30" s="62" t="e">
        <v>#N/A</v>
      </c>
      <c r="W30" s="62" t="e">
        <v>#N/A</v>
      </c>
      <c r="X30" s="62" t="e">
        <v>#N/A</v>
      </c>
      <c r="Y30" s="62" t="e">
        <v>#N/A</v>
      </c>
      <c r="Z30" s="62" t="e">
        <v>#N/A</v>
      </c>
      <c r="AA30" s="62" t="e">
        <v>#N/A</v>
      </c>
      <c r="AB30" s="62" t="e">
        <v>#N/A</v>
      </c>
      <c r="AC30" s="62" t="e">
        <v>#N/A</v>
      </c>
      <c r="AD30" s="62" t="e">
        <v>#N/A</v>
      </c>
      <c r="AE30" s="63" t="e">
        <v>#N/A</v>
      </c>
    </row>
    <row r="31" spans="1:32" ht="15.75" x14ac:dyDescent="0.25">
      <c r="A31" s="4"/>
      <c r="B31" s="5" t="s">
        <v>8</v>
      </c>
      <c r="C31" s="52">
        <v>1094</v>
      </c>
      <c r="D31" s="6">
        <v>30</v>
      </c>
      <c r="E31">
        <v>0</v>
      </c>
      <c r="F31">
        <v>0</v>
      </c>
      <c r="G31">
        <v>0</v>
      </c>
      <c r="H31">
        <v>0</v>
      </c>
      <c r="I31">
        <v>0</v>
      </c>
      <c r="J31">
        <v>1</v>
      </c>
      <c r="K31">
        <v>0</v>
      </c>
      <c r="L31">
        <v>0</v>
      </c>
      <c r="M31">
        <v>0</v>
      </c>
      <c r="N31">
        <v>0</v>
      </c>
      <c r="O31">
        <v>0</v>
      </c>
      <c r="P31" s="57">
        <f>$AE$28+$AD$28*D31+$AC$28*E31+$AB$28*F31+$AA$28*G31+$Z$28*H31+$Y$28*I31+$X$28*J31+$W$28*K31+$V$28*L31+$U$28*M31+$T$28*N31+$S$28*O31</f>
        <v>1076.7999999999997</v>
      </c>
      <c r="Q31" s="23">
        <f t="shared" si="0"/>
        <v>17.200000000000273</v>
      </c>
      <c r="R31" s="23"/>
      <c r="S31" s="43">
        <v>14.513877956154406</v>
      </c>
      <c r="T31" s="37">
        <v>45</v>
      </c>
      <c r="U31" s="62" t="e">
        <v>#N/A</v>
      </c>
      <c r="V31" s="62" t="e">
        <v>#N/A</v>
      </c>
      <c r="W31" s="62" t="e">
        <v>#N/A</v>
      </c>
      <c r="X31" s="62" t="e">
        <v>#N/A</v>
      </c>
      <c r="Y31" s="62" t="e">
        <v>#N/A</v>
      </c>
      <c r="Z31" s="62" t="e">
        <v>#N/A</v>
      </c>
      <c r="AA31" s="62" t="e">
        <v>#N/A</v>
      </c>
      <c r="AB31" s="62" t="e">
        <v>#N/A</v>
      </c>
      <c r="AC31" s="62" t="e">
        <v>#N/A</v>
      </c>
      <c r="AD31" s="62" t="e">
        <v>#N/A</v>
      </c>
      <c r="AE31" s="63" t="e">
        <v>#N/A</v>
      </c>
    </row>
    <row r="32" spans="1:32" ht="15.75" thickBot="1" x14ac:dyDescent="0.3">
      <c r="A32" s="4"/>
      <c r="B32" s="5" t="s">
        <v>9</v>
      </c>
      <c r="C32" s="52">
        <v>1078</v>
      </c>
      <c r="D32" s="6">
        <v>31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1</v>
      </c>
      <c r="L32">
        <v>0</v>
      </c>
      <c r="M32">
        <v>0</v>
      </c>
      <c r="N32">
        <v>0</v>
      </c>
      <c r="O32">
        <v>0</v>
      </c>
      <c r="P32" s="57">
        <f>$AE$28+$AD$28*D32+$AC$28*E32+$AB$28*F32+$AA$28*G32+$Z$28*H32+$Y$28*I32+$X$28*J32+$W$28*K32+$V$28*L32+$U$28*M32+$T$28*N32+$S$28*O32</f>
        <v>1112.1999999999994</v>
      </c>
      <c r="Q32" s="23">
        <f t="shared" si="0"/>
        <v>-34.199999999999363</v>
      </c>
      <c r="R32" s="23"/>
      <c r="S32" s="17">
        <v>4557890.0384796252</v>
      </c>
      <c r="T32" s="18">
        <v>1177637.5477272726</v>
      </c>
      <c r="U32" s="64" t="e">
        <v>#N/A</v>
      </c>
      <c r="V32" s="64" t="e">
        <v>#N/A</v>
      </c>
      <c r="W32" s="64" t="e">
        <v>#N/A</v>
      </c>
      <c r="X32" s="64" t="e">
        <v>#N/A</v>
      </c>
      <c r="Y32" s="64" t="e">
        <v>#N/A</v>
      </c>
      <c r="Z32" s="64" t="e">
        <v>#N/A</v>
      </c>
      <c r="AA32" s="64" t="e">
        <v>#N/A</v>
      </c>
      <c r="AB32" s="64" t="e">
        <v>#N/A</v>
      </c>
      <c r="AC32" s="64" t="e">
        <v>#N/A</v>
      </c>
      <c r="AD32" s="64" t="e">
        <v>#N/A</v>
      </c>
      <c r="AE32" s="65" t="e">
        <v>#N/A</v>
      </c>
    </row>
    <row r="33" spans="1:32" x14ac:dyDescent="0.25">
      <c r="A33" s="4"/>
      <c r="B33" s="5" t="s">
        <v>10</v>
      </c>
      <c r="C33" s="52">
        <v>922</v>
      </c>
      <c r="D33" s="6">
        <v>32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1</v>
      </c>
      <c r="M33">
        <v>0</v>
      </c>
      <c r="N33">
        <v>0</v>
      </c>
      <c r="O33">
        <v>0</v>
      </c>
      <c r="P33" s="57">
        <f>$AE$28+$AD$28*D33+$AC$28*E33+$AB$28*F33+$AA$28*G33+$Z$28*H33+$Y$28*I33+$X$28*J33+$W$28*K33+$V$28*L33+$U$28*M33+$T$28*N33+$S$28*O33</f>
        <v>1119.1999999999998</v>
      </c>
      <c r="Q33" s="23">
        <f t="shared" si="0"/>
        <v>-197.19999999999982</v>
      </c>
      <c r="R33" s="23"/>
    </row>
    <row r="34" spans="1:32" x14ac:dyDescent="0.25">
      <c r="A34" s="4"/>
      <c r="B34" s="5" t="s">
        <v>11</v>
      </c>
      <c r="C34" s="52">
        <v>967</v>
      </c>
      <c r="D34" s="6">
        <v>33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1</v>
      </c>
      <c r="N34">
        <v>0</v>
      </c>
      <c r="O34">
        <v>0</v>
      </c>
      <c r="P34" s="57">
        <f>$AE$28+$AD$28*D34+$AC$28*E34+$AB$28*F34+$AA$28*G34+$Z$28*H34+$Y$28*I34+$X$28*J34+$W$28*K34+$V$28*L34+$U$28*M34+$T$28*N34+$S$28*O34</f>
        <v>1137.3999999999996</v>
      </c>
      <c r="Q34" s="23">
        <f t="shared" si="0"/>
        <v>-170.39999999999964</v>
      </c>
      <c r="R34" s="23"/>
      <c r="S34" s="22">
        <f>ABS(S28/S29)</f>
        <v>2.5917974782987026</v>
      </c>
      <c r="T34" s="22">
        <f>ABS(T28/T29)</f>
        <v>3.2812905266117647</v>
      </c>
      <c r="U34" s="22">
        <f>ABS(U28/U29)</f>
        <v>5.720031101924123</v>
      </c>
      <c r="V34" s="22">
        <f>ABS(V28/V29)</f>
        <v>5.7813824499186461</v>
      </c>
      <c r="W34" s="22">
        <f>ABS(W28/W29)</f>
        <v>5.738757413522845</v>
      </c>
      <c r="X34" s="22">
        <f>ABS(X28/X29)</f>
        <v>5.9570208158467333</v>
      </c>
      <c r="Y34" s="22">
        <f>ABS(Y28/Y29)</f>
        <v>3.4248928033626571</v>
      </c>
      <c r="Z34" s="22">
        <f>ABS(Z28/Z29)</f>
        <v>2.4498887905559785</v>
      </c>
      <c r="AA34" s="22">
        <f>ABS(AA28/AA29)</f>
        <v>3.0038093107266901</v>
      </c>
      <c r="AB34" s="22">
        <f>ABS(AB28/AB29)</f>
        <v>3.879007055099454</v>
      </c>
      <c r="AC34" s="22">
        <f>ABS(AC28/AC29)</f>
        <v>6.9346531192743743</v>
      </c>
      <c r="AD34" s="22">
        <f>ABS(AD28/AD29)</f>
        <v>9.1476554913252208</v>
      </c>
      <c r="AE34" s="22">
        <f>ABS(AE28/AE29)</f>
        <v>15.294755176777581</v>
      </c>
      <c r="AF34" s="21" t="s">
        <v>26</v>
      </c>
    </row>
    <row r="35" spans="1:32" ht="15.75" thickBot="1" x14ac:dyDescent="0.3">
      <c r="A35" s="4"/>
      <c r="B35" s="5" t="s">
        <v>12</v>
      </c>
      <c r="C35" s="52">
        <v>1586</v>
      </c>
      <c r="D35" s="6">
        <v>34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1</v>
      </c>
      <c r="O35">
        <v>0</v>
      </c>
      <c r="P35" s="57">
        <f>$AE$28+$AD$28*D35+$AC$28*E35+$AB$28*F35+$AA$28*G35+$Z$28*H35+$Y$28*I35+$X$28*J35+$W$28*K35+$V$28*L35+$U$28*M35+$T$28*N35+$S$28*O35</f>
        <v>1413.7999999999997</v>
      </c>
      <c r="Q35" s="23">
        <f t="shared" si="0"/>
        <v>172.20000000000027</v>
      </c>
      <c r="R35" s="23"/>
      <c r="S35" t="str">
        <f t="shared" ref="S35:AE35" si="1">IF(S34&gt;$U$36,"","не ")&amp;"знач"</f>
        <v>знач</v>
      </c>
      <c r="T35" t="str">
        <f t="shared" si="1"/>
        <v>знач</v>
      </c>
      <c r="U35" t="str">
        <f t="shared" si="1"/>
        <v>знач</v>
      </c>
      <c r="V35" t="str">
        <f t="shared" si="1"/>
        <v>знач</v>
      </c>
      <c r="W35" t="str">
        <f t="shared" si="1"/>
        <v>знач</v>
      </c>
      <c r="X35" t="str">
        <f t="shared" si="1"/>
        <v>знач</v>
      </c>
      <c r="Y35" t="str">
        <f t="shared" si="1"/>
        <v>знач</v>
      </c>
      <c r="Z35" t="str">
        <f t="shared" si="1"/>
        <v>знач</v>
      </c>
      <c r="AA35" t="str">
        <f t="shared" si="1"/>
        <v>знач</v>
      </c>
      <c r="AB35" t="str">
        <f t="shared" si="1"/>
        <v>знач</v>
      </c>
      <c r="AC35" t="str">
        <f t="shared" si="1"/>
        <v>знач</v>
      </c>
      <c r="AD35" t="str">
        <f t="shared" si="1"/>
        <v>знач</v>
      </c>
      <c r="AE35" t="str">
        <f t="shared" si="1"/>
        <v>знач</v>
      </c>
    </row>
    <row r="36" spans="1:32" ht="19.5" thickBot="1" x14ac:dyDescent="0.4">
      <c r="A36" s="4"/>
      <c r="B36" s="5" t="s">
        <v>13</v>
      </c>
      <c r="C36" s="52">
        <v>1554</v>
      </c>
      <c r="D36" s="6">
        <v>35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1</v>
      </c>
      <c r="P36" s="57">
        <f>$AE$28+$AD$28*D36+$AC$28*E36+$AB$28*F36+$AA$28*G36+$Z$28*H36+$Y$28*I36+$X$28*J36+$W$28*K36+$V$28*L36+$U$28*M36+$T$28*N36+$S$28*O36</f>
        <v>1485.5477272727267</v>
      </c>
      <c r="Q36" s="23">
        <f t="shared" si="0"/>
        <v>68.452272727273339</v>
      </c>
      <c r="R36" s="23"/>
      <c r="T36" s="35" t="s">
        <v>36</v>
      </c>
      <c r="U36" s="36">
        <v>2.0141033888808457</v>
      </c>
      <c r="V36" s="25" t="s">
        <v>32</v>
      </c>
      <c r="Z36" s="24" t="s">
        <v>34</v>
      </c>
    </row>
    <row r="37" spans="1:32" ht="15.75" thickBot="1" x14ac:dyDescent="0.3">
      <c r="A37" s="12"/>
      <c r="B37" s="13" t="s">
        <v>14</v>
      </c>
      <c r="C37" s="53">
        <v>1467</v>
      </c>
      <c r="D37" s="14">
        <v>36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58">
        <f>$AE$28+$AD$28*D37+$AC$28*E37+$AB$28*F37+$AA$28*G37+$Z$28*H37+$Y$28*I37+$X$28*J37+$W$28*K37+$V$28*L37+$U$28*M37+$T$28*N37+$S$28*O37</f>
        <v>1793.7977272727273</v>
      </c>
      <c r="Q37" s="23">
        <f t="shared" si="0"/>
        <v>-326.79772727272734</v>
      </c>
      <c r="R37" s="23"/>
      <c r="V37" s="25" t="s">
        <v>33</v>
      </c>
    </row>
    <row r="38" spans="1:32" x14ac:dyDescent="0.25">
      <c r="A38" s="3">
        <v>2010</v>
      </c>
      <c r="B38" s="5" t="s">
        <v>3</v>
      </c>
      <c r="C38" s="52">
        <v>838</v>
      </c>
      <c r="D38" s="6">
        <v>37</v>
      </c>
      <c r="E38">
        <v>1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 s="57">
        <f>$AE$28+$AD$28*D38+$AC$28*E38+$AB$28*F38+$AA$28*G38+$Z$28*H38+$Y$28*I38+$X$28*J38+$W$28*K38+$V$28*L38+$U$28*M38+$T$28*N38+$S$28*O38</f>
        <v>1051.6954545454537</v>
      </c>
      <c r="Q38" s="23">
        <f t="shared" si="0"/>
        <v>-213.69545454545369</v>
      </c>
      <c r="R38" s="23"/>
    </row>
    <row r="39" spans="1:32" x14ac:dyDescent="0.25">
      <c r="A39" s="4"/>
      <c r="B39" s="5" t="s">
        <v>4</v>
      </c>
      <c r="C39" s="52">
        <v>1327</v>
      </c>
      <c r="D39" s="6">
        <v>38</v>
      </c>
      <c r="E39">
        <v>0</v>
      </c>
      <c r="F39">
        <v>1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 s="57">
        <f>$AE$28+$AD$28*D39+$AC$28*E39+$AB$28*F39+$AA$28*G39+$Z$28*H39+$Y$28*I39+$X$28*J39+$W$28*K39+$V$28*L39+$U$28*M39+$T$28*N39+$S$28*O39</f>
        <v>1395.8954545454544</v>
      </c>
      <c r="Q39" s="23">
        <f t="shared" si="0"/>
        <v>-68.895454545454413</v>
      </c>
      <c r="R39" s="23"/>
    </row>
    <row r="40" spans="1:32" x14ac:dyDescent="0.25">
      <c r="A40" s="4"/>
      <c r="B40" s="5" t="s">
        <v>5</v>
      </c>
      <c r="C40" s="52">
        <v>1540</v>
      </c>
      <c r="D40" s="6">
        <v>39</v>
      </c>
      <c r="E40">
        <v>0</v>
      </c>
      <c r="F40">
        <v>0</v>
      </c>
      <c r="G40">
        <v>1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 s="57">
        <f>$AE$28+$AD$28*D40+$AC$28*E40+$AB$28*F40+$AA$28*G40+$Z$28*H40+$Y$28*I40+$X$28*J40+$W$28*K40+$V$28*L40+$U$28*M40+$T$28*N40+$S$28*O40</f>
        <v>1502.8954545454542</v>
      </c>
      <c r="Q40" s="23">
        <f t="shared" si="0"/>
        <v>37.104545454545814</v>
      </c>
      <c r="R40" s="23"/>
    </row>
    <row r="41" spans="1:32" x14ac:dyDescent="0.25">
      <c r="A41" s="4"/>
      <c r="B41" s="5" t="s">
        <v>6</v>
      </c>
      <c r="C41" s="52">
        <v>1764</v>
      </c>
      <c r="D41" s="6">
        <v>40</v>
      </c>
      <c r="E41">
        <v>0</v>
      </c>
      <c r="F41">
        <v>0</v>
      </c>
      <c r="G41">
        <v>0</v>
      </c>
      <c r="H41">
        <v>1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 s="57">
        <f>$AE$28+$AD$28*D41+$AC$28*E41+$AB$28*F41+$AA$28*G41+$Z$28*H41+$Y$28*I41+$X$28*J41+$W$28*K41+$V$28*L41+$U$28*M41+$T$28*N41+$S$28*O41</f>
        <v>1574.895454545454</v>
      </c>
      <c r="Q41" s="23">
        <f t="shared" si="0"/>
        <v>189.10454545454604</v>
      </c>
      <c r="R41" s="23"/>
    </row>
    <row r="42" spans="1:32" x14ac:dyDescent="0.25">
      <c r="A42" s="4"/>
      <c r="B42" s="5" t="s">
        <v>7</v>
      </c>
      <c r="C42" s="52">
        <v>1560</v>
      </c>
      <c r="D42" s="6">
        <v>41</v>
      </c>
      <c r="E42">
        <v>0</v>
      </c>
      <c r="F42">
        <v>0</v>
      </c>
      <c r="G42">
        <v>0</v>
      </c>
      <c r="H42">
        <v>0</v>
      </c>
      <c r="I42">
        <v>1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 s="57">
        <f>$AE$28+$AD$28*D42+$AC$28*E42+$AB$28*F42+$AA$28*G42+$Z$28*H42+$Y$28*I42+$X$28*J42+$W$28*K42+$V$28*L42+$U$28*M42+$T$28*N42+$S$28*O42</f>
        <v>1480.8954545454542</v>
      </c>
      <c r="Q42" s="23">
        <f t="shared" si="0"/>
        <v>79.104545454545814</v>
      </c>
      <c r="R42" s="23"/>
    </row>
    <row r="43" spans="1:32" x14ac:dyDescent="0.25">
      <c r="A43" s="4"/>
      <c r="B43" s="5" t="s">
        <v>8</v>
      </c>
      <c r="C43" s="52">
        <v>1291</v>
      </c>
      <c r="D43" s="6">
        <v>42</v>
      </c>
      <c r="E43">
        <v>0</v>
      </c>
      <c r="F43">
        <v>0</v>
      </c>
      <c r="G43">
        <v>0</v>
      </c>
      <c r="H43">
        <v>0</v>
      </c>
      <c r="I43">
        <v>0</v>
      </c>
      <c r="J43">
        <v>1</v>
      </c>
      <c r="K43">
        <v>0</v>
      </c>
      <c r="L43">
        <v>0</v>
      </c>
      <c r="M43">
        <v>0</v>
      </c>
      <c r="N43">
        <v>0</v>
      </c>
      <c r="O43">
        <v>0</v>
      </c>
      <c r="P43" s="57">
        <f>$AE$28+$AD$28*D43+$AC$28*E43+$AB$28*F43+$AA$28*G43+$Z$28*H43+$Y$28*I43+$X$28*J43+$W$28*K43+$V$28*L43+$U$28*M43+$T$28*N43+$S$28*O43</f>
        <v>1217.8954545454544</v>
      </c>
      <c r="Q43" s="23">
        <f t="shared" si="0"/>
        <v>73.104545454545587</v>
      </c>
      <c r="R43" s="23"/>
    </row>
    <row r="44" spans="1:32" x14ac:dyDescent="0.25">
      <c r="A44" s="4"/>
      <c r="B44" s="5" t="s">
        <v>9</v>
      </c>
      <c r="C44" s="52">
        <v>1291</v>
      </c>
      <c r="D44" s="6">
        <v>43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1</v>
      </c>
      <c r="L44">
        <v>0</v>
      </c>
      <c r="M44">
        <v>0</v>
      </c>
      <c r="N44">
        <v>0</v>
      </c>
      <c r="O44">
        <v>0</v>
      </c>
      <c r="P44" s="57">
        <f>$AE$28+$AD$28*D44+$AC$28*E44+$AB$28*F44+$AA$28*G44+$Z$28*H44+$Y$28*I44+$X$28*J44+$W$28*K44+$V$28*L44+$U$28*M44+$T$28*N44+$S$28*O44</f>
        <v>1253.295454545454</v>
      </c>
      <c r="Q44" s="23">
        <f t="shared" si="0"/>
        <v>37.704545454545951</v>
      </c>
      <c r="R44" s="23"/>
    </row>
    <row r="45" spans="1:32" x14ac:dyDescent="0.25">
      <c r="A45" s="4"/>
      <c r="B45" s="5" t="s">
        <v>10</v>
      </c>
      <c r="C45" s="52">
        <v>1430</v>
      </c>
      <c r="D45" s="6">
        <v>44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1</v>
      </c>
      <c r="M45">
        <v>0</v>
      </c>
      <c r="N45">
        <v>0</v>
      </c>
      <c r="O45">
        <v>0</v>
      </c>
      <c r="P45" s="57">
        <f>$AE$28+$AD$28*D45+$AC$28*E45+$AB$28*F45+$AA$28*G45+$Z$28*H45+$Y$28*I45+$X$28*J45+$W$28*K45+$V$28*L45+$U$28*M45+$T$28*N45+$S$28*O45</f>
        <v>1260.295454545454</v>
      </c>
      <c r="Q45" s="23">
        <f t="shared" si="0"/>
        <v>169.70454545454595</v>
      </c>
      <c r="R45" s="23"/>
    </row>
    <row r="46" spans="1:32" x14ac:dyDescent="0.25">
      <c r="A46" s="4"/>
      <c r="B46" s="5" t="s">
        <v>11</v>
      </c>
      <c r="C46" s="52">
        <v>1315</v>
      </c>
      <c r="D46" s="6">
        <v>45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1</v>
      </c>
      <c r="N46">
        <v>0</v>
      </c>
      <c r="O46">
        <v>0</v>
      </c>
      <c r="P46" s="57">
        <f>$AE$28+$AD$28*D46+$AC$28*E46+$AB$28*F46+$AA$28*G46+$Z$28*H46+$Y$28*I46+$X$28*J46+$W$28*K46+$V$28*L46+$U$28*M46+$T$28*N46+$S$28*O46</f>
        <v>1278.4954545454543</v>
      </c>
      <c r="Q46" s="23">
        <f t="shared" si="0"/>
        <v>36.504545454545678</v>
      </c>
      <c r="R46" s="23"/>
    </row>
    <row r="47" spans="1:32" x14ac:dyDescent="0.25">
      <c r="A47" s="4"/>
      <c r="B47" s="5" t="s">
        <v>12</v>
      </c>
      <c r="C47" s="52">
        <v>1391</v>
      </c>
      <c r="D47" s="6">
        <v>46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1</v>
      </c>
      <c r="O47">
        <v>0</v>
      </c>
      <c r="P47" s="57">
        <f>$AE$28+$AD$28*D47+$AC$28*E47+$AB$28*F47+$AA$28*G47+$Z$28*H47+$Y$28*I47+$X$28*J47+$W$28*K47+$V$28*L47+$U$28*M47+$T$28*N47+$S$28*O47</f>
        <v>1554.895454545454</v>
      </c>
      <c r="Q47" s="23">
        <f t="shared" si="0"/>
        <v>-163.89545454545396</v>
      </c>
      <c r="R47" s="23"/>
    </row>
    <row r="48" spans="1:32" x14ac:dyDescent="0.25">
      <c r="A48" s="4"/>
      <c r="B48" s="5" t="s">
        <v>13</v>
      </c>
      <c r="C48" s="52">
        <v>1729</v>
      </c>
      <c r="D48" s="6">
        <v>47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1</v>
      </c>
      <c r="P48" s="57">
        <f>$AE$28+$AD$28*D48+$AC$28*E48+$AB$28*F48+$AA$28*G48+$Z$28*H48+$Y$28*I48+$X$28*J48+$W$28*K48+$V$28*L48+$U$28*M48+$T$28*N48+$S$28*O48</f>
        <v>1626.6431818181811</v>
      </c>
      <c r="Q48" s="23">
        <f t="shared" si="0"/>
        <v>102.35681818181888</v>
      </c>
      <c r="R48" s="23"/>
    </row>
    <row r="49" spans="1:18" ht="15.75" thickBot="1" x14ac:dyDescent="0.3">
      <c r="A49" s="12"/>
      <c r="B49" s="13" t="s">
        <v>14</v>
      </c>
      <c r="C49" s="53">
        <v>1924</v>
      </c>
      <c r="D49" s="14">
        <v>48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58">
        <f>$AE$28+$AD$28*D49+$AC$28*E49+$AB$28*F49+$AA$28*G49+$Z$28*H49+$Y$28*I49+$X$28*J49+$W$28*K49+$V$28*L49+$U$28*M49+$T$28*N49+$S$28*O49</f>
        <v>1934.8931818181818</v>
      </c>
      <c r="Q49" s="23">
        <f t="shared" si="0"/>
        <v>-10.893181818181802</v>
      </c>
      <c r="R49" s="23"/>
    </row>
    <row r="50" spans="1:18" x14ac:dyDescent="0.25">
      <c r="A50" s="3">
        <v>2011</v>
      </c>
      <c r="B50" s="5" t="s">
        <v>3</v>
      </c>
      <c r="C50" s="52">
        <v>965</v>
      </c>
      <c r="D50" s="6">
        <v>49</v>
      </c>
      <c r="E50">
        <v>1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 s="57">
        <f>$AE$28+$AD$28*D50+$AC$28*E50+$AB$28*F50+$AA$28*G50+$Z$28*H50+$Y$28*I50+$X$28*J50+$W$28*K50+$V$28*L50+$U$28*M50+$T$28*N50+$S$28*O50</f>
        <v>1192.7909090909081</v>
      </c>
      <c r="Q50" s="23">
        <f t="shared" si="0"/>
        <v>-227.79090909090814</v>
      </c>
      <c r="R50" s="23"/>
    </row>
    <row r="51" spans="1:18" x14ac:dyDescent="0.25">
      <c r="A51" s="4"/>
      <c r="B51" s="5" t="s">
        <v>4</v>
      </c>
      <c r="C51" s="52">
        <v>1472</v>
      </c>
      <c r="D51" s="6">
        <v>50</v>
      </c>
      <c r="E51">
        <v>0</v>
      </c>
      <c r="F51">
        <v>1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 s="57">
        <f>$AE$28+$AD$28*D51+$AC$28*E51+$AB$28*F51+$AA$28*G51+$Z$28*H51+$Y$28*I51+$X$28*J51+$W$28*K51+$V$28*L51+$U$28*M51+$T$28*N51+$S$28*O51</f>
        <v>1536.9909090909091</v>
      </c>
      <c r="Q51" s="23">
        <f t="shared" si="0"/>
        <v>-64.990909090909099</v>
      </c>
      <c r="R51" s="23"/>
    </row>
    <row r="52" spans="1:18" x14ac:dyDescent="0.25">
      <c r="A52" s="4"/>
      <c r="B52" s="5" t="s">
        <v>5</v>
      </c>
      <c r="C52" s="52">
        <v>1934</v>
      </c>
      <c r="D52" s="6">
        <v>51</v>
      </c>
      <c r="E52">
        <v>0</v>
      </c>
      <c r="F52">
        <v>0</v>
      </c>
      <c r="G52">
        <v>1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 s="57">
        <f>$AE$28+$AD$28*D52+$AC$28*E52+$AB$28*F52+$AA$28*G52+$Z$28*H52+$Y$28*I52+$X$28*J52+$W$28*K52+$V$28*L52+$U$28*M52+$T$28*N52+$S$28*O52</f>
        <v>1643.9909090909086</v>
      </c>
      <c r="Q52" s="23">
        <f t="shared" si="0"/>
        <v>290.00909090909136</v>
      </c>
      <c r="R52" s="23"/>
    </row>
    <row r="53" spans="1:18" x14ac:dyDescent="0.25">
      <c r="A53" s="4"/>
      <c r="B53" s="5" t="s">
        <v>6</v>
      </c>
      <c r="C53" s="52">
        <v>1441</v>
      </c>
      <c r="D53" s="6">
        <v>52</v>
      </c>
      <c r="E53">
        <v>0</v>
      </c>
      <c r="F53">
        <v>0</v>
      </c>
      <c r="G53">
        <v>0</v>
      </c>
      <c r="H53">
        <v>1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 s="57">
        <f>$AE$28+$AD$28*D53+$AC$28*E53+$AB$28*F53+$AA$28*G53+$Z$28*H53+$Y$28*I53+$X$28*J53+$W$28*K53+$V$28*L53+$U$28*M53+$T$28*N53+$S$28*O53</f>
        <v>1715.9909090909084</v>
      </c>
      <c r="Q53" s="23">
        <f t="shared" si="0"/>
        <v>-274.99090909090842</v>
      </c>
      <c r="R53" s="23"/>
    </row>
    <row r="54" spans="1:18" x14ac:dyDescent="0.25">
      <c r="A54" s="4"/>
      <c r="B54" s="5" t="s">
        <v>7</v>
      </c>
      <c r="C54" s="52">
        <v>1635</v>
      </c>
      <c r="D54" s="6">
        <v>53</v>
      </c>
      <c r="E54">
        <v>0</v>
      </c>
      <c r="F54">
        <v>0</v>
      </c>
      <c r="G54">
        <v>0</v>
      </c>
      <c r="H54">
        <v>0</v>
      </c>
      <c r="I54">
        <v>1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 s="57">
        <f>$AE$28+$AD$28*D54+$AC$28*E54+$AB$28*F54+$AA$28*G54+$Z$28*H54+$Y$28*I54+$X$28*J54+$W$28*K54+$V$28*L54+$U$28*M54+$T$28*N54+$S$28*O54</f>
        <v>1621.9909090909086</v>
      </c>
      <c r="Q54" s="23">
        <f t="shared" si="0"/>
        <v>13.009090909091356</v>
      </c>
      <c r="R54" s="23"/>
    </row>
    <row r="55" spans="1:18" x14ac:dyDescent="0.25">
      <c r="A55" s="4"/>
      <c r="B55" s="5" t="s">
        <v>8</v>
      </c>
      <c r="C55" s="52">
        <v>1425</v>
      </c>
      <c r="D55" s="6">
        <v>54</v>
      </c>
      <c r="E55">
        <v>0</v>
      </c>
      <c r="F55">
        <v>0</v>
      </c>
      <c r="G55">
        <v>0</v>
      </c>
      <c r="H55">
        <v>0</v>
      </c>
      <c r="I55">
        <v>0</v>
      </c>
      <c r="J55">
        <v>1</v>
      </c>
      <c r="K55">
        <v>0</v>
      </c>
      <c r="L55">
        <v>0</v>
      </c>
      <c r="M55">
        <v>0</v>
      </c>
      <c r="N55">
        <v>0</v>
      </c>
      <c r="O55">
        <v>0</v>
      </c>
      <c r="P55" s="57">
        <f>$AE$28+$AD$28*D55+$AC$28*E55+$AB$28*F55+$AA$28*G55+$Z$28*H55+$Y$28*I55+$X$28*J55+$W$28*K55+$V$28*L55+$U$28*M55+$T$28*N55+$S$28*O55</f>
        <v>1358.9909090909086</v>
      </c>
      <c r="Q55" s="23">
        <f t="shared" si="0"/>
        <v>66.009090909091356</v>
      </c>
      <c r="R55" s="23"/>
    </row>
    <row r="56" spans="1:18" x14ac:dyDescent="0.25">
      <c r="A56" s="4"/>
      <c r="B56" s="5" t="s">
        <v>9</v>
      </c>
      <c r="C56" s="52">
        <v>1287</v>
      </c>
      <c r="D56" s="6">
        <v>55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1</v>
      </c>
      <c r="L56">
        <v>0</v>
      </c>
      <c r="M56">
        <v>0</v>
      </c>
      <c r="N56">
        <v>0</v>
      </c>
      <c r="O56">
        <v>0</v>
      </c>
      <c r="P56" s="57">
        <f>$AE$28+$AD$28*D56+$AC$28*E56+$AB$28*F56+$AA$28*G56+$Z$28*H56+$Y$28*I56+$X$28*J56+$W$28*K56+$V$28*L56+$U$28*M56+$T$28*N56+$S$28*O56</f>
        <v>1394.3909090909083</v>
      </c>
      <c r="Q56" s="23">
        <f t="shared" si="0"/>
        <v>-107.39090909090828</v>
      </c>
      <c r="R56" s="23"/>
    </row>
    <row r="57" spans="1:18" x14ac:dyDescent="0.25">
      <c r="A57" s="4"/>
      <c r="B57" s="5" t="s">
        <v>10</v>
      </c>
      <c r="C57" s="52">
        <v>1388</v>
      </c>
      <c r="D57" s="6">
        <v>56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1</v>
      </c>
      <c r="M57">
        <v>0</v>
      </c>
      <c r="N57">
        <v>0</v>
      </c>
      <c r="O57">
        <v>0</v>
      </c>
      <c r="P57" s="57">
        <f>$AE$28+$AD$28*D57+$AC$28*E57+$AB$28*F57+$AA$28*G57+$Z$28*H57+$Y$28*I57+$X$28*J57+$W$28*K57+$V$28*L57+$U$28*M57+$T$28*N57+$S$28*O57</f>
        <v>1401.3909090909087</v>
      </c>
      <c r="Q57" s="23">
        <f t="shared" si="0"/>
        <v>-13.390909090908735</v>
      </c>
      <c r="R57" s="23"/>
    </row>
    <row r="58" spans="1:18" x14ac:dyDescent="0.25">
      <c r="A58" s="4"/>
      <c r="B58" s="5" t="s">
        <v>11</v>
      </c>
      <c r="C58" s="52">
        <v>1472</v>
      </c>
      <c r="D58" s="6">
        <v>57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1</v>
      </c>
      <c r="N58">
        <v>0</v>
      </c>
      <c r="O58">
        <v>0</v>
      </c>
      <c r="P58" s="57">
        <f>$AE$28+$AD$28*D58+$AC$28*E58+$AB$28*F58+$AA$28*G58+$Z$28*H58+$Y$28*I58+$X$28*J58+$W$28*K58+$V$28*L58+$U$28*M58+$T$28*N58+$S$28*O58</f>
        <v>1419.5909090909086</v>
      </c>
      <c r="Q58" s="23">
        <f t="shared" si="0"/>
        <v>52.409090909091447</v>
      </c>
      <c r="R58" s="23"/>
    </row>
    <row r="59" spans="1:18" ht="15.75" thickBot="1" x14ac:dyDescent="0.3">
      <c r="A59" s="8"/>
      <c r="B59" s="9" t="s">
        <v>12</v>
      </c>
      <c r="C59" s="54">
        <v>1708</v>
      </c>
      <c r="D59" s="10">
        <v>58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1</v>
      </c>
      <c r="O59" s="11">
        <v>0</v>
      </c>
      <c r="P59" s="59">
        <f>$AE$28+$AD$28*D59+$AC$28*E59+$AB$28*F59+$AA$28*G59+$Z$28*H59+$Y$28*I59+$X$28*J59+$W$28*K59+$V$28*L59+$U$28*M59+$T$28*N59+$S$28*O59</f>
        <v>1695.9909090909086</v>
      </c>
      <c r="Q59" s="23">
        <f t="shared" si="0"/>
        <v>12.009090909091356</v>
      </c>
      <c r="R59" s="23"/>
    </row>
    <row r="60" spans="1:18" ht="15.75" thickTop="1" x14ac:dyDescent="0.25">
      <c r="A60" s="27"/>
      <c r="B60" s="28" t="s">
        <v>13</v>
      </c>
      <c r="D60" s="32">
        <v>59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1</v>
      </c>
      <c r="P60" s="60">
        <f>$AE$28+$AD$28*D60+$AC$28*E60+$AB$28*F60+$AA$28*G60+$Z$28*H60+$Y$28*I60+$X$28*J60+$W$28*K60+$V$28*L60+$U$28*M60+$T$28*N60+$S$28*O60</f>
        <v>1767.7386363636354</v>
      </c>
      <c r="Q60" s="23"/>
      <c r="R60" s="23"/>
    </row>
    <row r="61" spans="1:18" ht="15.75" thickBot="1" x14ac:dyDescent="0.3">
      <c r="A61" s="29"/>
      <c r="B61" s="30" t="s">
        <v>14</v>
      </c>
      <c r="C61" s="56"/>
      <c r="D61" s="34">
        <v>60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61">
        <f>$AE$28+$AD$28*D61+$AC$28*E61+$AB$28*F61+$AA$28*G61+$Z$28*H61+$Y$28*I61+$X$28*J61+$W$28*K61+$V$28*L61+$U$28*M61+$T$28*N61+$S$28*O61</f>
        <v>2075.988636363636</v>
      </c>
      <c r="Q61" s="23"/>
      <c r="R61" s="23"/>
    </row>
    <row r="62" spans="1:18" x14ac:dyDescent="0.25">
      <c r="A62" s="31">
        <v>2012</v>
      </c>
      <c r="B62" s="28" t="s">
        <v>3</v>
      </c>
      <c r="D62" s="32">
        <v>61</v>
      </c>
      <c r="E62" s="33">
        <v>1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3">
        <v>0</v>
      </c>
      <c r="M62" s="33">
        <v>0</v>
      </c>
      <c r="N62" s="33">
        <v>0</v>
      </c>
      <c r="O62" s="33">
        <v>0</v>
      </c>
      <c r="P62" s="60">
        <f>$AE$28+$AD$28*D62+$AC$28*E62+$AB$28*F62+$AA$28*G62+$Z$28*H62+$Y$28*I62+$X$28*J62+$W$28*K62+$V$28*L62+$U$28*M62+$T$28*N62+$S$28*O62</f>
        <v>1333.8863636363624</v>
      </c>
      <c r="Q62" s="23"/>
      <c r="R62" s="23"/>
    </row>
    <row r="63" spans="1:18" x14ac:dyDescent="0.25">
      <c r="A63" s="27"/>
      <c r="B63" s="28" t="s">
        <v>4</v>
      </c>
      <c r="D63" s="32">
        <v>62</v>
      </c>
      <c r="E63" s="33">
        <v>0</v>
      </c>
      <c r="F63" s="33">
        <v>1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3">
        <v>0</v>
      </c>
      <c r="O63" s="33">
        <v>0</v>
      </c>
      <c r="P63" s="60">
        <f>$AE$28+$AD$28*D63+$AC$28*E63+$AB$28*F63+$AA$28*G63+$Z$28*H63+$Y$28*I63+$X$28*J63+$W$28*K63+$V$28*L63+$U$28*M63+$T$28*N63+$S$28*O63</f>
        <v>1678.0863636363633</v>
      </c>
      <c r="Q63" s="23"/>
      <c r="R63" s="23"/>
    </row>
    <row r="64" spans="1:18" x14ac:dyDescent="0.25">
      <c r="A64" s="27"/>
      <c r="B64" s="28" t="s">
        <v>5</v>
      </c>
      <c r="D64" s="32">
        <v>63</v>
      </c>
      <c r="E64" s="33">
        <v>0</v>
      </c>
      <c r="F64" s="33">
        <v>0</v>
      </c>
      <c r="G64" s="33">
        <v>1</v>
      </c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  <c r="O64" s="33">
        <v>0</v>
      </c>
      <c r="P64" s="60">
        <f>$AE$28+$AD$28*D64+$AC$28*E64+$AB$28*F64+$AA$28*G64+$Z$28*H64+$Y$28*I64+$X$28*J64+$W$28*K64+$V$28*L64+$U$28*M64+$T$28*N64+$S$28*O64</f>
        <v>1785.0863636363631</v>
      </c>
      <c r="Q64" s="23"/>
      <c r="R64" s="23"/>
    </row>
    <row r="65" spans="1:18" x14ac:dyDescent="0.25">
      <c r="A65" s="27"/>
      <c r="B65" s="28" t="s">
        <v>6</v>
      </c>
      <c r="D65" s="32">
        <v>64</v>
      </c>
      <c r="E65" s="33">
        <v>0</v>
      </c>
      <c r="F65" s="33">
        <v>0</v>
      </c>
      <c r="G65" s="33">
        <v>0</v>
      </c>
      <c r="H65" s="33">
        <v>1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60">
        <f>$AE$28+$AD$28*D65+$AC$28*E65+$AB$28*F65+$AA$28*G65+$Z$28*H65+$Y$28*I65+$X$28*J65+$W$28*K65+$V$28*L65+$U$28*M65+$T$28*N65+$S$28*O65</f>
        <v>1857.0863636363629</v>
      </c>
      <c r="Q65" s="23"/>
      <c r="R65" s="23"/>
    </row>
    <row r="66" spans="1:18" x14ac:dyDescent="0.25">
      <c r="A66" s="27"/>
      <c r="B66" s="28" t="s">
        <v>7</v>
      </c>
      <c r="D66" s="32">
        <v>65</v>
      </c>
      <c r="E66" s="33">
        <v>0</v>
      </c>
      <c r="F66" s="33">
        <v>0</v>
      </c>
      <c r="G66" s="33">
        <v>0</v>
      </c>
      <c r="H66" s="33">
        <v>0</v>
      </c>
      <c r="I66" s="33">
        <v>1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60">
        <f>$AE$28+$AD$28*D66+$AC$28*E66+$AB$28*F66+$AA$28*G66+$Z$28*H66+$Y$28*I66+$X$28*J66+$W$28*K66+$V$28*L66+$U$28*M66+$T$28*N66+$S$28*O66</f>
        <v>1763.0863636363631</v>
      </c>
      <c r="Q66" s="23"/>
      <c r="R66" s="23"/>
    </row>
    <row r="67" spans="1:18" x14ac:dyDescent="0.25">
      <c r="A67" s="27"/>
      <c r="B67" s="28" t="s">
        <v>8</v>
      </c>
      <c r="D67" s="32">
        <v>66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1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60">
        <f>$AE$28+$AD$28*D67+$AC$28*E67+$AB$28*F67+$AA$28*G67+$Z$28*H67+$Y$28*I67+$X$28*J67+$W$28*K67+$V$28*L67+$U$28*M67+$T$28*N67+$S$28*O67</f>
        <v>1500.0863636363633</v>
      </c>
      <c r="Q67" s="23"/>
      <c r="R67" s="23"/>
    </row>
    <row r="68" spans="1:18" x14ac:dyDescent="0.25">
      <c r="A68" s="27"/>
      <c r="B68" s="28" t="s">
        <v>9</v>
      </c>
      <c r="D68" s="32">
        <v>67</v>
      </c>
      <c r="E68" s="33">
        <v>0</v>
      </c>
      <c r="F68" s="33">
        <v>0</v>
      </c>
      <c r="G68" s="33">
        <v>0</v>
      </c>
      <c r="H68" s="33">
        <v>0</v>
      </c>
      <c r="I68" s="33">
        <v>0</v>
      </c>
      <c r="J68" s="33">
        <v>0</v>
      </c>
      <c r="K68" s="33">
        <v>1</v>
      </c>
      <c r="L68" s="33">
        <v>0</v>
      </c>
      <c r="M68" s="33">
        <v>0</v>
      </c>
      <c r="N68" s="33">
        <v>0</v>
      </c>
      <c r="O68" s="33">
        <v>0</v>
      </c>
      <c r="P68" s="60">
        <f>$AE$28+$AD$28*D68+$AC$28*E68+$AB$28*F68+$AA$28*G68+$Z$28*H68+$Y$28*I68+$X$28*J68+$W$28*K68+$V$28*L68+$U$28*M68+$T$28*N68+$S$28*O68</f>
        <v>1535.486363636363</v>
      </c>
      <c r="Q68" s="23"/>
      <c r="R68" s="23"/>
    </row>
    <row r="69" spans="1:18" x14ac:dyDescent="0.25">
      <c r="A69" s="27"/>
      <c r="B69" s="28" t="s">
        <v>10</v>
      </c>
      <c r="D69" s="32">
        <v>68</v>
      </c>
      <c r="E69" s="33">
        <v>0</v>
      </c>
      <c r="F69" s="33">
        <v>0</v>
      </c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3">
        <v>1</v>
      </c>
      <c r="M69" s="33">
        <v>0</v>
      </c>
      <c r="N69" s="33">
        <v>0</v>
      </c>
      <c r="O69" s="33">
        <v>0</v>
      </c>
      <c r="P69" s="60">
        <f>$AE$28+$AD$28*D69+$AC$28*E69+$AB$28*F69+$AA$28*G69+$Z$28*H69+$Y$28*I69+$X$28*J69+$W$28*K69+$V$28*L69+$U$28*M69+$T$28*N69+$S$28*O69</f>
        <v>1542.4863636363634</v>
      </c>
      <c r="Q69" s="23"/>
      <c r="R69" s="23"/>
    </row>
    <row r="70" spans="1:18" x14ac:dyDescent="0.25">
      <c r="A70" s="27"/>
      <c r="B70" s="28" t="s">
        <v>11</v>
      </c>
      <c r="D70" s="32">
        <v>69</v>
      </c>
      <c r="E70" s="33">
        <v>0</v>
      </c>
      <c r="F70" s="33">
        <v>0</v>
      </c>
      <c r="G70" s="33">
        <v>0</v>
      </c>
      <c r="H70" s="33">
        <v>0</v>
      </c>
      <c r="I70" s="33">
        <v>0</v>
      </c>
      <c r="J70" s="33">
        <v>0</v>
      </c>
      <c r="K70" s="33">
        <v>0</v>
      </c>
      <c r="L70" s="33">
        <v>0</v>
      </c>
      <c r="M70" s="33">
        <v>1</v>
      </c>
      <c r="N70" s="33">
        <v>0</v>
      </c>
      <c r="O70" s="33">
        <v>0</v>
      </c>
      <c r="P70" s="60">
        <f>$AE$28+$AD$28*D70+$AC$28*E70+$AB$28*F70+$AA$28*G70+$Z$28*H70+$Y$28*I70+$X$28*J70+$W$28*K70+$V$28*L70+$U$28*M70+$T$28*N70+$S$28*O70</f>
        <v>1560.6863636363632</v>
      </c>
      <c r="Q70" s="23"/>
      <c r="R70" s="23"/>
    </row>
    <row r="71" spans="1:18" x14ac:dyDescent="0.25">
      <c r="A71" s="27"/>
      <c r="B71" s="28" t="s">
        <v>12</v>
      </c>
      <c r="D71" s="32">
        <v>70</v>
      </c>
      <c r="E71" s="33">
        <v>0</v>
      </c>
      <c r="F71" s="33">
        <v>0</v>
      </c>
      <c r="G71" s="33">
        <v>0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3">
        <v>0</v>
      </c>
      <c r="N71" s="33">
        <v>1</v>
      </c>
      <c r="O71" s="33">
        <v>0</v>
      </c>
      <c r="P71" s="60">
        <f>$AE$28+$AD$28*D71+$AC$28*E71+$AB$28*F71+$AA$28*G71+$Z$28*H71+$Y$28*I71+$X$28*J71+$W$28*K71+$V$28*L71+$U$28*M71+$T$28*N71+$S$28*O71</f>
        <v>1837.0863636363629</v>
      </c>
      <c r="Q71" s="23"/>
      <c r="R71" s="23"/>
    </row>
    <row r="72" spans="1:18" x14ac:dyDescent="0.25">
      <c r="A72" s="27"/>
      <c r="B72" s="28" t="s">
        <v>13</v>
      </c>
      <c r="D72" s="32">
        <v>71</v>
      </c>
      <c r="E72" s="33">
        <v>0</v>
      </c>
      <c r="F72" s="33">
        <v>0</v>
      </c>
      <c r="G72" s="33">
        <v>0</v>
      </c>
      <c r="H72" s="33">
        <v>0</v>
      </c>
      <c r="I72" s="33">
        <v>0</v>
      </c>
      <c r="J72" s="33">
        <v>0</v>
      </c>
      <c r="K72" s="33">
        <v>0</v>
      </c>
      <c r="L72" s="33">
        <v>0</v>
      </c>
      <c r="M72" s="33">
        <v>0</v>
      </c>
      <c r="N72" s="33">
        <v>0</v>
      </c>
      <c r="O72" s="33">
        <v>1</v>
      </c>
      <c r="P72" s="60">
        <f>$AE$28+$AD$28*D72+$AC$28*E72+$AB$28*F72+$AA$28*G72+$Z$28*H72+$Y$28*I72+$X$28*J72+$W$28*K72+$V$28*L72+$U$28*M72+$T$28*N72+$S$28*O72</f>
        <v>1908.83409090909</v>
      </c>
      <c r="Q72" s="23"/>
      <c r="R72" s="23"/>
    </row>
    <row r="73" spans="1:18" x14ac:dyDescent="0.25">
      <c r="A73" s="27"/>
      <c r="B73" s="28" t="s">
        <v>14</v>
      </c>
      <c r="D73" s="32">
        <v>72</v>
      </c>
      <c r="E73" s="33">
        <v>0</v>
      </c>
      <c r="F73" s="33">
        <v>0</v>
      </c>
      <c r="G73" s="33">
        <v>0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60">
        <f>$AE$28+$AD$28*D73+$AC$28*E73+$AB$28*F73+$AA$28*G73+$Z$28*H73+$Y$28*I73+$X$28*J73+$W$28*K73+$V$28*L73+$U$28*M73+$T$28*N73+$S$28*O73</f>
        <v>2217.0840909090907</v>
      </c>
      <c r="Q73" s="23"/>
      <c r="R73" s="2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ООО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</dc:creator>
  <cp:lastModifiedBy>Sasha</cp:lastModifiedBy>
  <dcterms:created xsi:type="dcterms:W3CDTF">2012-01-14T11:51:50Z</dcterms:created>
  <dcterms:modified xsi:type="dcterms:W3CDTF">2012-01-14T14:03:43Z</dcterms:modified>
</cp:coreProperties>
</file>