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2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4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705" yWindow="-15" windowWidth="9540" windowHeight="11325"/>
  </bookViews>
  <sheets>
    <sheet name="Лист1" sheetId="1" r:id="rId1"/>
    <sheet name="Лист2" sheetId="2" state="hidden" r:id="rId2"/>
    <sheet name="Лист3" sheetId="3" state="hidden" r:id="rId3"/>
    <sheet name="Лист4" sheetId="4" state="hidden" r:id="rId4"/>
  </sheets>
  <definedNames>
    <definedName name="_xlnm._FilterDatabase" localSheetId="0" hidden="1">Лист1!$B$2:$D$341</definedName>
    <definedName name="Z_11AE4DC0_F3EA_411C_9BF0_373E6976B1C4_.wvu.Cols" localSheetId="0" hidden="1">Лист1!$C:$C</definedName>
    <definedName name="Z_11AE4DC0_F3EA_411C_9BF0_373E6976B1C4_.wvu.FilterData" localSheetId="0" hidden="1">Лист1!$B$2:$D$341</definedName>
    <definedName name="Z_11AE4DC0_F3EA_411C_9BF0_373E6976B1C4_.wvu.PrintArea" localSheetId="0" hidden="1">Лист1!$A$1:$K$339</definedName>
    <definedName name="Z_46C3A34F_8490_4261_9D27_215FE0615447_.wvu.FilterData" localSheetId="0" hidden="1">Лист1!$B$2:$D$341</definedName>
    <definedName name="Z_46C3A34F_8490_4261_9D27_215FE0615447_.wvu.PrintArea" localSheetId="0" hidden="1">Лист1!$A$1:$K$339</definedName>
    <definedName name="_xlnm.Print_Area" localSheetId="0">Лист1!$A$1:$K$339</definedName>
  </definedNames>
  <calcPr calcId="125725" refMode="R1C1"/>
  <customWorkbookViews>
    <customWorkbookView name="Condor - Личное представление" guid="{11AE4DC0-F3EA-411C-9BF0-373E6976B1C4}" mergeInterval="0" personalView="1" maximized="1" xWindow="1" yWindow="1" windowWidth="1276" windowHeight="752" activeSheetId="1"/>
    <customWorkbookView name="User - Личное представление" guid="{46C3A34F-8490-4261-9D27-215FE0615447}" mergeInterval="0" personalView="1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I22" i="1"/>
  <c r="H339"/>
  <c r="F335"/>
  <c r="F339" s="1"/>
  <c r="I225"/>
  <c r="J225" s="1"/>
  <c r="K225" s="1"/>
  <c r="I66" l="1"/>
  <c r="C339" l="1"/>
  <c r="J339" s="1"/>
  <c r="I289"/>
  <c r="J289" s="1"/>
  <c r="K289" s="1"/>
  <c r="I296"/>
  <c r="J296" s="1"/>
  <c r="K296" s="1"/>
  <c r="I309"/>
  <c r="J309" s="1"/>
  <c r="K309" s="1"/>
  <c r="I321"/>
  <c r="J321" s="1"/>
  <c r="K321" s="1"/>
  <c r="I251"/>
  <c r="I257"/>
  <c r="K339" l="1"/>
  <c r="I227"/>
  <c r="J227" s="1"/>
  <c r="K227" s="1"/>
  <c r="I283"/>
  <c r="J283" s="1"/>
  <c r="K283" s="1"/>
  <c r="I193"/>
  <c r="J193" s="1"/>
  <c r="K193" s="1"/>
  <c r="I8"/>
  <c r="J66"/>
  <c r="K66" s="1"/>
  <c r="J22"/>
  <c r="K22" s="1"/>
  <c r="I229"/>
  <c r="J229" s="1"/>
  <c r="K229" s="1"/>
  <c r="I233"/>
  <c r="J233" s="1"/>
  <c r="K233" s="1"/>
  <c r="I236"/>
  <c r="J236" s="1"/>
  <c r="K236" s="1"/>
  <c r="I237"/>
  <c r="J237" s="1"/>
  <c r="K237" s="1"/>
  <c r="I240"/>
  <c r="J240" s="1"/>
  <c r="K240" s="1"/>
  <c r="I190"/>
  <c r="J190" s="1"/>
  <c r="K190" s="1"/>
  <c r="I247"/>
  <c r="J247" s="1"/>
  <c r="K247" s="1"/>
  <c r="J251"/>
  <c r="K251" s="1"/>
  <c r="J257"/>
  <c r="K257" s="1"/>
  <c r="I261"/>
  <c r="J261" s="1"/>
  <c r="K261" s="1"/>
  <c r="I265"/>
  <c r="J265" s="1"/>
  <c r="K265" s="1"/>
  <c r="I271"/>
  <c r="J271" s="1"/>
  <c r="K271" s="1"/>
  <c r="I273"/>
  <c r="J273" s="1"/>
  <c r="K273" s="1"/>
  <c r="I280"/>
  <c r="J280" s="1"/>
  <c r="K280" s="1"/>
  <c r="I264"/>
  <c r="J264" s="1"/>
  <c r="K264" s="1"/>
  <c r="I260"/>
  <c r="J260" s="1"/>
  <c r="K260" s="1"/>
  <c r="I250"/>
  <c r="J250" s="1"/>
  <c r="K250" s="1"/>
  <c r="I235"/>
  <c r="J235" s="1"/>
  <c r="K235" s="1"/>
  <c r="I232"/>
  <c r="J232" s="1"/>
  <c r="K232" s="1"/>
  <c r="I231"/>
  <c r="J231" s="1"/>
  <c r="K231" s="1"/>
  <c r="I230"/>
  <c r="J230" s="1"/>
  <c r="K230" s="1"/>
  <c r="I228"/>
  <c r="J228" s="1"/>
  <c r="K228" s="1"/>
  <c r="I192"/>
  <c r="J192" s="1"/>
  <c r="K192" s="1"/>
  <c r="I339" l="1"/>
  <c r="J8"/>
  <c r="K8" s="1"/>
</calcChain>
</file>

<file path=xl/sharedStrings.xml><?xml version="1.0" encoding="utf-8"?>
<sst xmlns="http://schemas.openxmlformats.org/spreadsheetml/2006/main" count="708" uniqueCount="333">
  <si>
    <t>Диспетчерское наименование ТП</t>
  </si>
  <si>
    <t>Вход в сеть кВт*ч</t>
  </si>
  <si>
    <t>Полезный отпуск</t>
  </si>
  <si>
    <t>Юр. лица</t>
  </si>
  <si>
    <t>Физ. лица</t>
  </si>
  <si>
    <t>Итого кВт*ч</t>
  </si>
  <si>
    <t>№ договора энергоснабжения</t>
  </si>
  <si>
    <t>Присоединение</t>
  </si>
  <si>
    <t>Объем кВт*ч</t>
  </si>
  <si>
    <t>Кол-во абонентов</t>
  </si>
  <si>
    <t>Потери</t>
  </si>
  <si>
    <t>кВТ*ч</t>
  </si>
  <si>
    <t>%</t>
  </si>
  <si>
    <t>10 (9/2*100)</t>
  </si>
  <si>
    <t>9                  (2-8)</t>
  </si>
  <si>
    <t>8                  (5+7)</t>
  </si>
  <si>
    <t xml:space="preserve">ПС Кошки 110/10   фид.КШК-11 опора№1100/41 </t>
  </si>
  <si>
    <t>ЯЧ№1 фид.КШК-1</t>
  </si>
  <si>
    <t xml:space="preserve">КРМ-502/100 </t>
  </si>
  <si>
    <t>РВС-319/160</t>
  </si>
  <si>
    <t>КШК-908/100</t>
  </si>
  <si>
    <t>КРМ-121/100</t>
  </si>
  <si>
    <t>РВС-102/250</t>
  </si>
  <si>
    <t>САД-709/160</t>
  </si>
  <si>
    <t>КШК-1215/160</t>
  </si>
  <si>
    <t>ЕРМ-617/250</t>
  </si>
  <si>
    <t>ЕРМ-101/250</t>
  </si>
  <si>
    <t>САД-703/400</t>
  </si>
  <si>
    <t>КШК-1109/400</t>
  </si>
  <si>
    <t>КШК-1107/160</t>
  </si>
  <si>
    <t>КШК-1102/160</t>
  </si>
  <si>
    <t>КШК-1103/400</t>
  </si>
  <si>
    <t>ИТОГО:</t>
  </si>
  <si>
    <t>0064э</t>
  </si>
  <si>
    <t>0241э</t>
  </si>
  <si>
    <t>0540э</t>
  </si>
  <si>
    <t>0545э</t>
  </si>
  <si>
    <t>0547э</t>
  </si>
  <si>
    <t>0553э</t>
  </si>
  <si>
    <t>0621э</t>
  </si>
  <si>
    <t>0622э</t>
  </si>
  <si>
    <t>0623э</t>
  </si>
  <si>
    <t>0629э</t>
  </si>
  <si>
    <t>0651э</t>
  </si>
  <si>
    <t>0711э</t>
  </si>
  <si>
    <t>Кошки\Ф11\Кшк1103/400\Ф1</t>
  </si>
  <si>
    <t>0548э</t>
  </si>
  <si>
    <t>0557э</t>
  </si>
  <si>
    <t>0568э</t>
  </si>
  <si>
    <t>0652э</t>
  </si>
  <si>
    <t>0689э</t>
  </si>
  <si>
    <t>0699э</t>
  </si>
  <si>
    <t>Кошки\Ф11\Кшк1102/160\Ф1</t>
  </si>
  <si>
    <t>0124э</t>
  </si>
  <si>
    <t>0517э</t>
  </si>
  <si>
    <t>0544э</t>
  </si>
  <si>
    <t>0546э</t>
  </si>
  <si>
    <t>0583э</t>
  </si>
  <si>
    <t>0620э</t>
  </si>
  <si>
    <t>Кошки\Ф11\Кшк1107/160\Ф1</t>
  </si>
  <si>
    <t>Кошки\Ф11\Кшк1107/400\Ф1</t>
  </si>
  <si>
    <t>0515э</t>
  </si>
  <si>
    <t>0567э</t>
  </si>
  <si>
    <t>0578э</t>
  </si>
  <si>
    <t>0636э</t>
  </si>
  <si>
    <t>0678э</t>
  </si>
  <si>
    <t>0731э</t>
  </si>
  <si>
    <t>Кошки\Ф11\Кшк1109/400\Ф1</t>
  </si>
  <si>
    <t>0740э</t>
  </si>
  <si>
    <t>Садовая\Ф7\Сад703/400\Ф1</t>
  </si>
  <si>
    <t>МРК</t>
  </si>
  <si>
    <t>Садовая\Ф7\Сад703/400\Ф2</t>
  </si>
  <si>
    <t>Садовая\Ф7\Сад703/400\Ф4</t>
  </si>
  <si>
    <t>Садовая\Ф7\Сад703/400\Ф3</t>
  </si>
  <si>
    <t>НБК-117/160</t>
  </si>
  <si>
    <t xml:space="preserve">РВС-611/250 </t>
  </si>
  <si>
    <t>КШК-1301/2*400</t>
  </si>
  <si>
    <t xml:space="preserve">РВС-301/100 </t>
  </si>
  <si>
    <t>КРМ-109/160</t>
  </si>
  <si>
    <t>КШК-818/160</t>
  </si>
  <si>
    <t>КРМ-410/250</t>
  </si>
  <si>
    <t>КРМ-411/250</t>
  </si>
  <si>
    <t>КРМ-408/160</t>
  </si>
  <si>
    <t>КРМ-304/100</t>
  </si>
  <si>
    <t>КТП НАД-1001/250</t>
  </si>
  <si>
    <t>НБК-218/160</t>
  </si>
  <si>
    <t>НБК-528/160</t>
  </si>
  <si>
    <t>НАД-605/160 фид№4</t>
  </si>
  <si>
    <t>Надеждино\Ф6\Над605/100\Ф1</t>
  </si>
  <si>
    <t>Надеждино\Ф6\Над605/160\Ф1</t>
  </si>
  <si>
    <t>0710э</t>
  </si>
  <si>
    <t>0738э</t>
  </si>
  <si>
    <t>0025э</t>
  </si>
  <si>
    <t>0247э</t>
  </si>
  <si>
    <t>0704э</t>
  </si>
  <si>
    <t>Н.Быковка\Ф5\НБк528/160\Ф1</t>
  </si>
  <si>
    <t>Н.Быковка\Ф5\НБк528/100\Ф1</t>
  </si>
  <si>
    <t>Н. Быковка\Ф5\НБк528/160\Ф1</t>
  </si>
  <si>
    <t>Н.Быковка\Ф2\НБк218/160</t>
  </si>
  <si>
    <t>Н.Быковка\Ф2\НБк218/160\Ф1</t>
  </si>
  <si>
    <t>0733э</t>
  </si>
  <si>
    <t>0673э</t>
  </si>
  <si>
    <t>0683э</t>
  </si>
  <si>
    <t>0732э</t>
  </si>
  <si>
    <t>2070э</t>
  </si>
  <si>
    <t>Надеждино\Ф10\Над1001/250\Ф1</t>
  </si>
  <si>
    <t>Кармала\Ф4\Крм408/160\Ф1</t>
  </si>
  <si>
    <t>0613э</t>
  </si>
  <si>
    <t>0728э</t>
  </si>
  <si>
    <t>0741э</t>
  </si>
  <si>
    <t>Новая Кармала\Ф4\Крм410/250\Фхх</t>
  </si>
  <si>
    <t>Новая Кармала\Ф4\Крм410/250</t>
  </si>
  <si>
    <t>0308э</t>
  </si>
  <si>
    <t>0735э</t>
  </si>
  <si>
    <t>Кошки\Ф8\Кшк818/160\Ф1</t>
  </si>
  <si>
    <t>0737э</t>
  </si>
  <si>
    <t>Ермаково\Ф1\Ерм101/250\Ф1</t>
  </si>
  <si>
    <t>ПС Кошки 110/10  КШК-5</t>
  </si>
  <si>
    <t>ПС Кошки 110/10  КШК-7</t>
  </si>
  <si>
    <t>КШК-1203/160</t>
  </si>
  <si>
    <t xml:space="preserve">КШК-1204/60  </t>
  </si>
  <si>
    <t>0726э</t>
  </si>
  <si>
    <t>Кошки\Ф12\Кшк1203/160\Ф1</t>
  </si>
  <si>
    <t>Кошки\Ф12\Кшк1204/60</t>
  </si>
  <si>
    <t>0739э</t>
  </si>
  <si>
    <t>0306э</t>
  </si>
  <si>
    <t>Ермаковская\Ф6\Ерм617/250\Ф1</t>
  </si>
  <si>
    <t>Ермаково\Ф6\Ерм617/250\Ф1</t>
  </si>
  <si>
    <t>Кошки\Ф12\Кшк1215/160\Ф1</t>
  </si>
  <si>
    <t>Кошки\Ф12\Кшк1215/160</t>
  </si>
  <si>
    <t>Н.Быковка\Ф1\НБк117/160\Ф1</t>
  </si>
  <si>
    <t>0723э</t>
  </si>
  <si>
    <t>Русская Васильевка\Ф1\РВс102/250\Ф1</t>
  </si>
  <si>
    <t>Кармала\Ф1\Крм121/100\Ф1</t>
  </si>
  <si>
    <t>Кошки\Ф9\Кшк908/100\Ф1</t>
  </si>
  <si>
    <t>0607э</t>
  </si>
  <si>
    <t>Русская Васильевка\Ф6\РВс611/250\Ф1</t>
  </si>
  <si>
    <t>Новая Кармала\Ф1\Крм109/160\Ф1</t>
  </si>
  <si>
    <t>0736э</t>
  </si>
  <si>
    <t>Русская Васильевка\Ф3\РВс319/160\Ф1</t>
  </si>
  <si>
    <t>0734э</t>
  </si>
  <si>
    <t>Новая Кармала\Ф5\Крм502/100\Ф1</t>
  </si>
  <si>
    <t>Кошки\Ф13\Кшк1301/400*2</t>
  </si>
  <si>
    <t>Кошки\Ф1\Кшк103/250\Ф1</t>
  </si>
  <si>
    <t>Кошки\Ф1\Кшк104/250\Ф1</t>
  </si>
  <si>
    <t>Кошки\Ф1\Кшк102/320\Ф1</t>
  </si>
  <si>
    <t>Кошки\Ф1\Кшк109/160\Ф1</t>
  </si>
  <si>
    <t>Кошки\Ф1\Кшк101/250\Ф1</t>
  </si>
  <si>
    <t>Кошки\Ф1\Кшк110/250\Ф1</t>
  </si>
  <si>
    <t>Кошки\Ф1\Кшк111/160\Ф1</t>
  </si>
  <si>
    <t>Кошки\Ф1\Кшк110\250\Ф1</t>
  </si>
  <si>
    <t>Кошки\Ф1\Кшк108/630\Ф1</t>
  </si>
  <si>
    <t>Кошки\Ф1\Кшк105/100\Ф1</t>
  </si>
  <si>
    <t>0340э</t>
  </si>
  <si>
    <t>0602э</t>
  </si>
  <si>
    <t>0606э</t>
  </si>
  <si>
    <t>0609э</t>
  </si>
  <si>
    <t>0611э</t>
  </si>
  <si>
    <t>0615э</t>
  </si>
  <si>
    <t>0616э</t>
  </si>
  <si>
    <t>0618э</t>
  </si>
  <si>
    <t>0619э</t>
  </si>
  <si>
    <t xml:space="preserve"> </t>
  </si>
  <si>
    <t>0161э</t>
  </si>
  <si>
    <t>0327э</t>
  </si>
  <si>
    <t>0502э</t>
  </si>
  <si>
    <t>0504э</t>
  </si>
  <si>
    <t>0507э</t>
  </si>
  <si>
    <t>0508э</t>
  </si>
  <si>
    <t>0514э</t>
  </si>
  <si>
    <t>0516э</t>
  </si>
  <si>
    <t>0524э</t>
  </si>
  <si>
    <t>0525э</t>
  </si>
  <si>
    <t>0526э</t>
  </si>
  <si>
    <t>0533э</t>
  </si>
  <si>
    <t>0535э</t>
  </si>
  <si>
    <t>0536э</t>
  </si>
  <si>
    <t>0541э</t>
  </si>
  <si>
    <t>0543э</t>
  </si>
  <si>
    <t>0554э</t>
  </si>
  <si>
    <t>0559э</t>
  </si>
  <si>
    <t>0560э</t>
  </si>
  <si>
    <t>0561э</t>
  </si>
  <si>
    <t>0564э</t>
  </si>
  <si>
    <t>0566э</t>
  </si>
  <si>
    <t>0571э</t>
  </si>
  <si>
    <t>0573э</t>
  </si>
  <si>
    <t>0574э</t>
  </si>
  <si>
    <t>0575э</t>
  </si>
  <si>
    <t>0579э</t>
  </si>
  <si>
    <t>0580э</t>
  </si>
  <si>
    <t>0585э</t>
  </si>
  <si>
    <t>0587э</t>
  </si>
  <si>
    <t>0589э</t>
  </si>
  <si>
    <t>0614э</t>
  </si>
  <si>
    <t>0624э</t>
  </si>
  <si>
    <t>0631э</t>
  </si>
  <si>
    <t>0633э</t>
  </si>
  <si>
    <t>0645э</t>
  </si>
  <si>
    <t>0657э</t>
  </si>
  <si>
    <t>0682э</t>
  </si>
  <si>
    <t>0694э</t>
  </si>
  <si>
    <t>0696э</t>
  </si>
  <si>
    <t>0698э</t>
  </si>
  <si>
    <t>0700э</t>
  </si>
  <si>
    <t>0703э</t>
  </si>
  <si>
    <t>0707э</t>
  </si>
  <si>
    <t>0714э</t>
  </si>
  <si>
    <t>0715э</t>
  </si>
  <si>
    <t>0718э</t>
  </si>
  <si>
    <t>0719э</t>
  </si>
  <si>
    <t>0722э</t>
  </si>
  <si>
    <t>0725э</t>
  </si>
  <si>
    <t>0729э</t>
  </si>
  <si>
    <t>0730э</t>
  </si>
  <si>
    <t>0748э</t>
  </si>
  <si>
    <t>0749э</t>
  </si>
  <si>
    <t>0757э</t>
  </si>
  <si>
    <t>0758э</t>
  </si>
  <si>
    <t>Кошки\Ф7\Кшк707/250\Ф1</t>
  </si>
  <si>
    <t>Кошки\Ф7\Кшк703/250\Ф1</t>
  </si>
  <si>
    <t>Кошки\Ф7\Кшк707/400\Ф1</t>
  </si>
  <si>
    <t>Кошки\Ф7\Кшк713/250\Ф1</t>
  </si>
  <si>
    <t>Кошки\Ф7\Кшк706/400\Ф1</t>
  </si>
  <si>
    <t>Кошки\Ф7\Кшк711/400\Ф1</t>
  </si>
  <si>
    <t>Кошки\Ф7\Кшк710/400\Ф1</t>
  </si>
  <si>
    <t>Кошки\Ф7\Кшк714/400\Ф1</t>
  </si>
  <si>
    <t>Кошки\Ф7\Кшк704/400\Ф1</t>
  </si>
  <si>
    <t>Кошки\Ф7\Кшк702\250\Ф1</t>
  </si>
  <si>
    <t>Кошки\Ф7\Кшк709/250\Ф1</t>
  </si>
  <si>
    <t>Кошки\Ф7\Кшк702/250\Ф1</t>
  </si>
  <si>
    <t>Кошки\Ф7\Кшк714/250\Ф1</t>
  </si>
  <si>
    <t>Кошки\Ф7\Ф1\Ф5\Ф11</t>
  </si>
  <si>
    <t>Кошки\Ф7\Кшк718/63\Ф1</t>
  </si>
  <si>
    <t>Кошки\Ф7\Кшк712/250\Ф1</t>
  </si>
  <si>
    <t>Кошки\Ф7\КШК709/250\Ф1</t>
  </si>
  <si>
    <t>Кошки\Ф7\КШК707/400</t>
  </si>
  <si>
    <t>0101э</t>
  </si>
  <si>
    <t>0503э</t>
  </si>
  <si>
    <t>0505э</t>
  </si>
  <si>
    <t>0511э</t>
  </si>
  <si>
    <t>0512э</t>
  </si>
  <si>
    <t>0530э</t>
  </si>
  <si>
    <t>0584э</t>
  </si>
  <si>
    <t>0668э</t>
  </si>
  <si>
    <t>0674э</t>
  </si>
  <si>
    <t>0679э</t>
  </si>
  <si>
    <t>0708э</t>
  </si>
  <si>
    <t>0743э</t>
  </si>
  <si>
    <t>0745э</t>
  </si>
  <si>
    <t>0753э</t>
  </si>
  <si>
    <t>0759э</t>
  </si>
  <si>
    <t>Кошки\Ф5\Кшк502/100\Ф1</t>
  </si>
  <si>
    <t>Кошки\Ф5\Кшк507/100\Ф1</t>
  </si>
  <si>
    <t>Кошки\Ф5\Кшк511/160\Ф2</t>
  </si>
  <si>
    <t>Кошки\Ф5\Кшк511/160\Ф1</t>
  </si>
  <si>
    <t>Кошки\Ф5\Кшк516/160\Ф1</t>
  </si>
  <si>
    <t>Кошки\Ф5\Кшк518/160\Ф1</t>
  </si>
  <si>
    <t>Кошки\Ф5\Кшк519/400\Ф1</t>
  </si>
  <si>
    <t>Кошки\Ф5\Кшк523/250\Ф1</t>
  </si>
  <si>
    <t>Кошки\Ф5\Кшк525/400\Ф1</t>
  </si>
  <si>
    <t>Кошки\Ф5\Кшк522/400\Ф1</t>
  </si>
  <si>
    <t>Кошки\Ф5\Кшк509/100\Ф1</t>
  </si>
  <si>
    <t>Кошки\Ф5\Кшк521/100\Ф1</t>
  </si>
  <si>
    <t>Кошки\Ф5\Кшк510/160\Ф1</t>
  </si>
  <si>
    <t>Кошки\Ф5\Кшк505/250\Ф1</t>
  </si>
  <si>
    <t>Кошки\Ф5\Кшк504/250\Ф1</t>
  </si>
  <si>
    <t>Кошки\Ф5\Кшк506/250\Ф1</t>
  </si>
  <si>
    <t>Кошки\Ф5\Кшк527/25\Ф1</t>
  </si>
  <si>
    <t>Кошки\Ф5\Кшк514/250\Ф1</t>
  </si>
  <si>
    <t>Кошки\Ф5\Кшк515/250\Ф1</t>
  </si>
  <si>
    <t>Кошки\Ф5\Кшк513/250\Ф1</t>
  </si>
  <si>
    <t>Кошки\Ф5\Кшк501/100\Ф1</t>
  </si>
  <si>
    <t>Кошки\Ф5\Кшк503/250\Ф1</t>
  </si>
  <si>
    <t>Кошки\Ф5\Кшк520/400\Ф1</t>
  </si>
  <si>
    <t>Кошки\Ф5\КШК509/100\Ф1</t>
  </si>
  <si>
    <t>Кошки\Ф11\Кшк1110/400\Ф1</t>
  </si>
  <si>
    <t>Кошки\Ф11\Кшк1118/160\Ф1</t>
  </si>
  <si>
    <t>Кошки\Ф11\Кшк1116/160\Ф1</t>
  </si>
  <si>
    <t>Кошки\Ф11\Кшк1112/160\Ф1</t>
  </si>
  <si>
    <t>Кошки\Ф11\Кшк1114/250\Ф1</t>
  </si>
  <si>
    <t>0509э</t>
  </si>
  <si>
    <t>0523э</t>
  </si>
  <si>
    <t>0527э</t>
  </si>
  <si>
    <t>0528э</t>
  </si>
  <si>
    <t>0549э</t>
  </si>
  <si>
    <t>0570э</t>
  </si>
  <si>
    <t>0576э</t>
  </si>
  <si>
    <t>0577э</t>
  </si>
  <si>
    <t>0592э</t>
  </si>
  <si>
    <t>0713э</t>
  </si>
  <si>
    <t>Русская Васильевка\Ф3\РВс301/100\Ф1</t>
  </si>
  <si>
    <t>0756э</t>
  </si>
  <si>
    <t>Кошки\Ф11\Кшк1116/250\Ф2</t>
  </si>
  <si>
    <t>0767э</t>
  </si>
  <si>
    <t>-</t>
  </si>
  <si>
    <t>0768э</t>
  </si>
  <si>
    <t>0764э</t>
  </si>
  <si>
    <t>0770э</t>
  </si>
  <si>
    <t>0771э</t>
  </si>
  <si>
    <t>Кошки\Ф11\Кшк1107\160\Ф1</t>
  </si>
  <si>
    <t>0055э</t>
  </si>
  <si>
    <t>0766э</t>
  </si>
  <si>
    <t>0772э</t>
  </si>
  <si>
    <t>Кошки\Ф1\Кшк102/400\Ф1</t>
  </si>
  <si>
    <t>0776э</t>
  </si>
  <si>
    <t>Кошки\Ф7\Кшк713/250\Ф2</t>
  </si>
  <si>
    <t>0769э</t>
  </si>
  <si>
    <t>0777э</t>
  </si>
  <si>
    <t>0780э</t>
  </si>
  <si>
    <t>Кошки\Ф11\Кшк1116/250\Ф1</t>
  </si>
  <si>
    <t>Кошки\Ф11\Кшк1117/160\Ф1</t>
  </si>
  <si>
    <t>Кошки\Ф11\Кшк1113/400\Ф1</t>
  </si>
  <si>
    <t>0779э</t>
  </si>
  <si>
    <t>Садовая\Ф7\Сад709/400\Ф3</t>
  </si>
  <si>
    <t>0781э</t>
  </si>
  <si>
    <t>Кошки\Ф5\Кшк501/100\Ф2</t>
  </si>
  <si>
    <t>Кошки\Ф7\Кшк708/400\Ф1</t>
  </si>
  <si>
    <t>Кошки\Ф7\Кшк707/400\Ф2</t>
  </si>
  <si>
    <t>0617э</t>
  </si>
  <si>
    <t>Кошки\Ф7\Кшк716/400\Ф1</t>
  </si>
  <si>
    <t>0796э</t>
  </si>
  <si>
    <t>Бездоговорное потребление ЮЛ</t>
  </si>
  <si>
    <t>Бездоговорное потребление ФЛ</t>
  </si>
  <si>
    <t>0792э</t>
  </si>
  <si>
    <t>0801э</t>
  </si>
  <si>
    <t>0797э</t>
  </si>
  <si>
    <t>Кошки\Ф7,Ф11,Ф5,Ф1</t>
  </si>
  <si>
    <t>0795э</t>
  </si>
  <si>
    <t>0798э</t>
  </si>
  <si>
    <t>0799э</t>
  </si>
  <si>
    <t>Ноябрь 2011г.</t>
  </si>
  <si>
    <t>Кошки\Ф5\Кшк503/160\Ф1</t>
  </si>
</sst>
</file>

<file path=xl/styles.xml><?xml version="1.0" encoding="utf-8"?>
<styleSheet xmlns="http://schemas.openxmlformats.org/spreadsheetml/2006/main">
  <numFmts count="1">
    <numFmt numFmtId="164" formatCode="0.00000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D9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</cellStyleXfs>
  <cellXfs count="3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9" fillId="0" borderId="0" xfId="0" applyFont="1"/>
    <xf numFmtId="0" fontId="0" fillId="2" borderId="23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left" wrapText="1"/>
    </xf>
    <xf numFmtId="0" fontId="3" fillId="0" borderId="5" xfId="1" applyFont="1" applyFill="1" applyBorder="1" applyAlignment="1">
      <alignment horizontal="left"/>
    </xf>
    <xf numFmtId="0" fontId="3" fillId="3" borderId="5" xfId="1" applyFont="1" applyFill="1" applyBorder="1" applyAlignment="1">
      <alignment horizontal="left"/>
    </xf>
    <xf numFmtId="0" fontId="3" fillId="0" borderId="54" xfId="1" applyFont="1" applyFill="1" applyBorder="1" applyAlignment="1">
      <alignment horizontal="left" vertical="distributed" wrapText="1"/>
    </xf>
    <xf numFmtId="0" fontId="3" fillId="3" borderId="5" xfId="1" applyFont="1" applyFill="1" applyBorder="1" applyAlignment="1">
      <alignment horizontal="left" vertical="distributed" wrapText="1"/>
    </xf>
    <xf numFmtId="0" fontId="3" fillId="0" borderId="5" xfId="1" applyFont="1" applyFill="1" applyBorder="1" applyAlignment="1">
      <alignment horizontal="left" vertical="distributed" wrapText="1"/>
    </xf>
    <xf numFmtId="0" fontId="3" fillId="0" borderId="27" xfId="1" applyFont="1" applyFill="1" applyBorder="1" applyAlignment="1">
      <alignment horizontal="left" vertical="distributed" wrapText="1"/>
    </xf>
    <xf numFmtId="0" fontId="0" fillId="2" borderId="39" xfId="0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3" borderId="42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vertical="center" wrapText="1"/>
    </xf>
    <xf numFmtId="0" fontId="0" fillId="3" borderId="5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0" fillId="3" borderId="41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46" xfId="0" applyFont="1" applyBorder="1" applyAlignment="1">
      <alignment wrapText="1"/>
    </xf>
    <xf numFmtId="164" fontId="0" fillId="0" borderId="4" xfId="0" applyNumberFormat="1" applyFont="1" applyBorder="1" applyAlignment="1">
      <alignment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47" xfId="0" applyFont="1" applyFill="1" applyBorder="1" applyAlignment="1">
      <alignment horizontal="right" vertical="center" wrapText="1"/>
    </xf>
    <xf numFmtId="164" fontId="0" fillId="3" borderId="15" xfId="0" applyNumberFormat="1" applyFont="1" applyFill="1" applyBorder="1" applyAlignment="1">
      <alignment horizontal="right" vertical="center" wrapText="1"/>
    </xf>
    <xf numFmtId="0" fontId="0" fillId="3" borderId="40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46" xfId="0" applyFont="1" applyFill="1" applyBorder="1" applyAlignment="1">
      <alignment wrapText="1"/>
    </xf>
    <xf numFmtId="164" fontId="0" fillId="3" borderId="4" xfId="0" applyNumberFormat="1" applyFont="1" applyFill="1" applyBorder="1" applyAlignment="1">
      <alignment wrapText="1"/>
    </xf>
    <xf numFmtId="0" fontId="0" fillId="0" borderId="47" xfId="0" applyFont="1" applyBorder="1" applyAlignment="1">
      <alignment wrapText="1"/>
    </xf>
    <xf numFmtId="164" fontId="0" fillId="0" borderId="15" xfId="0" applyNumberFormat="1" applyFont="1" applyBorder="1" applyAlignment="1">
      <alignment wrapText="1"/>
    </xf>
    <xf numFmtId="1" fontId="0" fillId="3" borderId="46" xfId="0" applyNumberFormat="1" applyFont="1" applyFill="1" applyBorder="1" applyAlignment="1">
      <alignment horizontal="right" vertical="center" wrapText="1"/>
    </xf>
    <xf numFmtId="164" fontId="0" fillId="3" borderId="4" xfId="0" applyNumberFormat="1" applyFont="1" applyFill="1" applyBorder="1" applyAlignment="1">
      <alignment horizontal="right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46" xfId="0" applyFont="1" applyFill="1" applyBorder="1" applyAlignment="1">
      <alignment wrapText="1"/>
    </xf>
    <xf numFmtId="164" fontId="0" fillId="0" borderId="4" xfId="0" applyNumberFormat="1" applyFont="1" applyFill="1" applyBorder="1" applyAlignment="1">
      <alignment wrapText="1"/>
    </xf>
    <xf numFmtId="0" fontId="0" fillId="3" borderId="38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vertical="center" wrapText="1"/>
    </xf>
    <xf numFmtId="0" fontId="0" fillId="3" borderId="43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vertical="center" wrapText="1"/>
    </xf>
    <xf numFmtId="0" fontId="0" fillId="0" borderId="49" xfId="0" applyFont="1" applyFill="1" applyBorder="1" applyAlignment="1">
      <alignment wrapText="1"/>
    </xf>
    <xf numFmtId="164" fontId="0" fillId="0" borderId="13" xfId="0" applyNumberFormat="1" applyFont="1" applyFill="1" applyBorder="1" applyAlignment="1">
      <alignment wrapText="1"/>
    </xf>
    <xf numFmtId="0" fontId="10" fillId="3" borderId="5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0" fillId="0" borderId="3" xfId="0" applyFont="1" applyBorder="1" applyAlignment="1">
      <alignment wrapText="1"/>
    </xf>
    <xf numFmtId="0" fontId="10" fillId="0" borderId="11" xfId="4" applyFont="1" applyFill="1" applyBorder="1"/>
    <xf numFmtId="0" fontId="0" fillId="0" borderId="40" xfId="0" applyFont="1" applyBorder="1" applyAlignment="1">
      <alignment horizontal="center" wrapText="1"/>
    </xf>
    <xf numFmtId="0" fontId="0" fillId="0" borderId="11" xfId="0" applyFont="1" applyBorder="1" applyAlignment="1">
      <alignment wrapText="1"/>
    </xf>
    <xf numFmtId="0" fontId="0" fillId="3" borderId="9" xfId="0" applyFont="1" applyFill="1" applyBorder="1" applyAlignment="1">
      <alignment horizontal="right" vertical="center" wrapText="1"/>
    </xf>
    <xf numFmtId="0" fontId="10" fillId="3" borderId="34" xfId="4" applyFont="1" applyFill="1" applyBorder="1" applyAlignment="1">
      <alignment horizontal="right" vertical="center"/>
    </xf>
    <xf numFmtId="0" fontId="0" fillId="3" borderId="3" xfId="0" applyFont="1" applyFill="1" applyBorder="1" applyAlignment="1">
      <alignment wrapText="1"/>
    </xf>
    <xf numFmtId="0" fontId="10" fillId="3" borderId="11" xfId="4" applyFont="1" applyFill="1" applyBorder="1"/>
    <xf numFmtId="0" fontId="0" fillId="0" borderId="9" xfId="0" applyFont="1" applyBorder="1" applyAlignment="1">
      <alignment wrapText="1"/>
    </xf>
    <xf numFmtId="0" fontId="0" fillId="3" borderId="3" xfId="0" applyFont="1" applyFill="1" applyBorder="1" applyAlignment="1">
      <alignment horizontal="right" vertical="center" wrapText="1"/>
    </xf>
    <xf numFmtId="0" fontId="0" fillId="0" borderId="40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41" xfId="0" applyFont="1" applyFill="1" applyBorder="1" applyAlignment="1">
      <alignment wrapText="1"/>
    </xf>
    <xf numFmtId="0" fontId="0" fillId="0" borderId="12" xfId="0" applyFont="1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8" fillId="3" borderId="42" xfId="0" applyFont="1" applyFill="1" applyBorder="1" applyAlignment="1">
      <alignment horizontal="center"/>
    </xf>
    <xf numFmtId="0" fontId="8" fillId="3" borderId="56" xfId="0" applyFont="1" applyFill="1" applyBorder="1" applyAlignment="1">
      <alignment horizontal="center"/>
    </xf>
    <xf numFmtId="1" fontId="0" fillId="0" borderId="3" xfId="0" applyNumberFormat="1" applyFont="1" applyBorder="1" applyAlignment="1">
      <alignment wrapText="1"/>
    </xf>
    <xf numFmtId="1" fontId="0" fillId="3" borderId="9" xfId="0" applyNumberFormat="1" applyFont="1" applyFill="1" applyBorder="1" applyAlignment="1">
      <alignment horizontal="right" vertical="center" wrapText="1"/>
    </xf>
    <xf numFmtId="1" fontId="0" fillId="3" borderId="3" xfId="0" applyNumberFormat="1" applyFont="1" applyFill="1" applyBorder="1" applyAlignment="1">
      <alignment wrapText="1"/>
    </xf>
    <xf numFmtId="1" fontId="0" fillId="0" borderId="9" xfId="0" applyNumberFormat="1" applyFont="1" applyBorder="1" applyAlignment="1">
      <alignment wrapText="1"/>
    </xf>
    <xf numFmtId="1" fontId="0" fillId="3" borderId="3" xfId="0" applyNumberFormat="1" applyFont="1" applyFill="1" applyBorder="1" applyAlignment="1">
      <alignment horizontal="right" vertical="center" wrapText="1"/>
    </xf>
    <xf numFmtId="1" fontId="0" fillId="0" borderId="3" xfId="0" applyNumberFormat="1" applyFont="1" applyFill="1" applyBorder="1" applyAlignment="1">
      <alignment wrapText="1"/>
    </xf>
    <xf numFmtId="1" fontId="0" fillId="0" borderId="10" xfId="0" applyNumberFormat="1" applyFont="1" applyFill="1" applyBorder="1" applyAlignment="1">
      <alignment wrapText="1"/>
    </xf>
    <xf numFmtId="0" fontId="10" fillId="3" borderId="8" xfId="0" applyFont="1" applyFill="1" applyBorder="1" applyAlignment="1">
      <alignment vertical="center" wrapText="1"/>
    </xf>
    <xf numFmtId="0" fontId="0" fillId="3" borderId="35" xfId="0" applyFill="1" applyBorder="1" applyAlignment="1">
      <alignment wrapText="1"/>
    </xf>
    <xf numFmtId="0" fontId="0" fillId="3" borderId="35" xfId="0" applyFill="1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0" borderId="57" xfId="0" applyBorder="1"/>
    <xf numFmtId="0" fontId="0" fillId="3" borderId="57" xfId="0" applyFill="1" applyBorder="1"/>
    <xf numFmtId="0" fontId="10" fillId="0" borderId="6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59" xfId="0" applyFont="1" applyBorder="1" applyAlignment="1">
      <alignment vertical="center" wrapText="1"/>
    </xf>
    <xf numFmtId="164" fontId="0" fillId="3" borderId="15" xfId="0" applyNumberFormat="1" applyFont="1" applyFill="1" applyBorder="1" applyAlignment="1">
      <alignment horizontal="right" vertical="center" wrapText="1"/>
    </xf>
    <xf numFmtId="1" fontId="0" fillId="3" borderId="9" xfId="0" applyNumberFormat="1" applyFont="1" applyFill="1" applyBorder="1" applyAlignment="1">
      <alignment horizontal="right" vertical="center" wrapText="1"/>
    </xf>
    <xf numFmtId="0" fontId="0" fillId="3" borderId="9" xfId="0" applyFont="1" applyFill="1" applyBorder="1" applyAlignment="1">
      <alignment horizontal="right" vertical="center" wrapText="1"/>
    </xf>
    <xf numFmtId="0" fontId="10" fillId="3" borderId="34" xfId="4" applyFont="1" applyFill="1" applyBorder="1" applyAlignment="1">
      <alignment horizontal="right" vertical="center"/>
    </xf>
    <xf numFmtId="0" fontId="0" fillId="3" borderId="47" xfId="0" applyFont="1" applyFill="1" applyBorder="1" applyAlignment="1">
      <alignment horizontal="right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7" xfId="0" applyFont="1" applyBorder="1" applyAlignment="1">
      <alignment vertical="center" wrapText="1"/>
    </xf>
    <xf numFmtId="1" fontId="0" fillId="0" borderId="0" xfId="0" applyNumberFormat="1"/>
    <xf numFmtId="0" fontId="3" fillId="3" borderId="54" xfId="1" applyFont="1" applyFill="1" applyBorder="1" applyAlignment="1">
      <alignment horizontal="left" vertical="center"/>
    </xf>
    <xf numFmtId="0" fontId="0" fillId="3" borderId="56" xfId="0" applyFont="1" applyFill="1" applyBorder="1" applyAlignment="1">
      <alignment vertical="center" wrapText="1"/>
    </xf>
    <xf numFmtId="0" fontId="0" fillId="3" borderId="58" xfId="0" applyFont="1" applyFill="1" applyBorder="1" applyAlignment="1">
      <alignment horizontal="center" vertical="center" wrapText="1"/>
    </xf>
    <xf numFmtId="0" fontId="0" fillId="0" borderId="17" xfId="0" applyNumberFormat="1" applyBorder="1" applyAlignment="1">
      <alignment horizontal="left" vertical="top" indent="4"/>
    </xf>
    <xf numFmtId="0" fontId="0" fillId="0" borderId="6" xfId="0" applyBorder="1" applyAlignment="1">
      <alignment vertical="center" wrapText="1"/>
    </xf>
    <xf numFmtId="3" fontId="0" fillId="0" borderId="16" xfId="0" applyNumberFormat="1" applyBorder="1" applyAlignment="1">
      <alignment horizontal="left" vertical="top" indent="4"/>
    </xf>
    <xf numFmtId="0" fontId="10" fillId="0" borderId="59" xfId="0" applyFont="1" applyBorder="1" applyAlignment="1">
      <alignment horizontal="center" vertical="center" wrapText="1"/>
    </xf>
    <xf numFmtId="0" fontId="10" fillId="0" borderId="59" xfId="0" applyFont="1" applyBorder="1" applyAlignment="1">
      <alignment vertical="center" wrapText="1"/>
    </xf>
    <xf numFmtId="0" fontId="10" fillId="3" borderId="61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4" xfId="0" applyNumberFormat="1" applyFill="1" applyBorder="1" applyAlignment="1">
      <alignment horizontal="left" vertical="top" indent="4"/>
    </xf>
    <xf numFmtId="0" fontId="10" fillId="4" borderId="2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5" fillId="0" borderId="27" xfId="0" applyFont="1" applyBorder="1"/>
    <xf numFmtId="0" fontId="5" fillId="0" borderId="12" xfId="0" applyFont="1" applyBorder="1"/>
    <xf numFmtId="1" fontId="5" fillId="0" borderId="10" xfId="0" applyNumberFormat="1" applyFont="1" applyBorder="1"/>
    <xf numFmtId="164" fontId="5" fillId="0" borderId="13" xfId="0" applyNumberFormat="1" applyFont="1" applyBorder="1"/>
    <xf numFmtId="0" fontId="5" fillId="0" borderId="14" xfId="0" applyFont="1" applyBorder="1"/>
    <xf numFmtId="0" fontId="5" fillId="0" borderId="62" xfId="0" applyFont="1" applyBorder="1"/>
    <xf numFmtId="1" fontId="5" fillId="0" borderId="34" xfId="0" applyNumberFormat="1" applyFont="1" applyBorder="1"/>
    <xf numFmtId="0" fontId="3" fillId="3" borderId="16" xfId="1" applyFont="1" applyFill="1" applyBorder="1" applyAlignment="1">
      <alignment horizontal="left" vertical="center"/>
    </xf>
    <xf numFmtId="1" fontId="2" fillId="3" borderId="16" xfId="2" applyNumberFormat="1" applyFont="1" applyFill="1" applyBorder="1" applyAlignment="1">
      <alignment horizontal="right" vertical="center"/>
    </xf>
    <xf numFmtId="0" fontId="5" fillId="0" borderId="16" xfId="0" applyFont="1" applyBorder="1"/>
    <xf numFmtId="1" fontId="5" fillId="0" borderId="16" xfId="0" applyNumberFormat="1" applyFont="1" applyBorder="1"/>
    <xf numFmtId="0" fontId="0" fillId="3" borderId="16" xfId="0" applyFont="1" applyFill="1" applyBorder="1" applyAlignment="1">
      <alignment horizontal="right" vertical="center"/>
    </xf>
    <xf numFmtId="0" fontId="10" fillId="3" borderId="16" xfId="4" applyFont="1" applyFill="1" applyBorder="1" applyAlignment="1">
      <alignment horizontal="right" vertical="center"/>
    </xf>
    <xf numFmtId="0" fontId="0" fillId="3" borderId="16" xfId="0" applyFont="1" applyFill="1" applyBorder="1" applyAlignment="1">
      <alignment horizontal="right" vertical="center" wrapText="1"/>
    </xf>
    <xf numFmtId="1" fontId="0" fillId="3" borderId="16" xfId="0" applyNumberFormat="1" applyFont="1" applyFill="1" applyBorder="1" applyAlignment="1">
      <alignment horizontal="right" vertical="center" wrapText="1"/>
    </xf>
    <xf numFmtId="164" fontId="0" fillId="3" borderId="16" xfId="0" applyNumberFormat="1" applyFont="1" applyFill="1" applyBorder="1" applyAlignment="1">
      <alignment horizontal="right" vertical="center" wrapText="1"/>
    </xf>
    <xf numFmtId="1" fontId="5" fillId="0" borderId="27" xfId="0" applyNumberFormat="1" applyFont="1" applyBorder="1"/>
    <xf numFmtId="0" fontId="5" fillId="0" borderId="41" xfId="0" applyFont="1" applyBorder="1"/>
    <xf numFmtId="0" fontId="5" fillId="0" borderId="2" xfId="0" applyFont="1" applyBorder="1"/>
    <xf numFmtId="1" fontId="5" fillId="0" borderId="2" xfId="0" applyNumberFormat="1" applyFont="1" applyBorder="1"/>
    <xf numFmtId="0" fontId="3" fillId="3" borderId="6" xfId="1" applyFont="1" applyFill="1" applyBorder="1" applyAlignment="1">
      <alignment horizontal="left" vertical="center"/>
    </xf>
    <xf numFmtId="1" fontId="2" fillId="3" borderId="6" xfId="2" applyNumberFormat="1" applyFont="1" applyFill="1" applyBorder="1" applyAlignment="1">
      <alignment horizontal="right" vertical="center"/>
    </xf>
    <xf numFmtId="0" fontId="5" fillId="0" borderId="6" xfId="0" applyFont="1" applyBorder="1"/>
    <xf numFmtId="1" fontId="5" fillId="0" borderId="6" xfId="0" applyNumberFormat="1" applyFont="1" applyBorder="1"/>
    <xf numFmtId="0" fontId="0" fillId="3" borderId="6" xfId="0" applyFont="1" applyFill="1" applyBorder="1" applyAlignment="1">
      <alignment horizontal="right" vertical="center"/>
    </xf>
    <xf numFmtId="0" fontId="10" fillId="3" borderId="6" xfId="4" applyFont="1" applyFill="1" applyBorder="1" applyAlignment="1">
      <alignment horizontal="right" vertical="center"/>
    </xf>
    <xf numFmtId="0" fontId="0" fillId="3" borderId="6" xfId="0" applyFont="1" applyFill="1" applyBorder="1" applyAlignment="1">
      <alignment horizontal="right" vertical="center" wrapText="1"/>
    </xf>
    <xf numFmtId="1" fontId="0" fillId="3" borderId="6" xfId="0" applyNumberFormat="1" applyFont="1" applyFill="1" applyBorder="1" applyAlignment="1">
      <alignment horizontal="right" vertical="center" wrapText="1"/>
    </xf>
    <xf numFmtId="164" fontId="0" fillId="3" borderId="6" xfId="0" applyNumberFormat="1" applyFont="1" applyFill="1" applyBorder="1" applyAlignment="1">
      <alignment horizontal="right" vertical="center" wrapText="1"/>
    </xf>
    <xf numFmtId="0" fontId="0" fillId="3" borderId="16" xfId="0" applyFill="1" applyBorder="1"/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0" fillId="3" borderId="56" xfId="0" applyFill="1" applyBorder="1" applyAlignment="1">
      <alignment horizontal="center" vertical="center" wrapText="1"/>
    </xf>
    <xf numFmtId="1" fontId="5" fillId="0" borderId="49" xfId="0" applyNumberFormat="1" applyFont="1" applyBorder="1"/>
    <xf numFmtId="1" fontId="2" fillId="5" borderId="46" xfId="2" applyNumberFormat="1" applyFont="1" applyFill="1" applyBorder="1"/>
    <xf numFmtId="1" fontId="2" fillId="5" borderId="47" xfId="2" applyNumberFormat="1" applyFont="1" applyFill="1" applyBorder="1" applyAlignment="1">
      <alignment horizontal="right" vertical="center"/>
    </xf>
    <xf numFmtId="1" fontId="2" fillId="5" borderId="46" xfId="2" applyNumberFormat="1" applyFont="1" applyFill="1" applyBorder="1" applyAlignment="1">
      <alignment vertical="center"/>
    </xf>
    <xf numFmtId="1" fontId="2" fillId="5" borderId="47" xfId="2" applyNumberFormat="1" applyFont="1" applyFill="1" applyBorder="1"/>
    <xf numFmtId="1" fontId="2" fillId="5" borderId="46" xfId="2" applyNumberFormat="1" applyFont="1" applyFill="1" applyBorder="1" applyAlignment="1">
      <alignment horizontal="right" vertical="center"/>
    </xf>
    <xf numFmtId="1" fontId="2" fillId="5" borderId="49" xfId="2" applyNumberFormat="1" applyFont="1" applyFill="1" applyBorder="1"/>
    <xf numFmtId="1" fontId="11" fillId="5" borderId="6" xfId="0" applyNumberFormat="1" applyFont="1" applyFill="1" applyBorder="1" applyAlignment="1">
      <alignment horizontal="right" vertical="center" wrapText="1"/>
    </xf>
    <xf numFmtId="1" fontId="11" fillId="5" borderId="59" xfId="0" applyNumberFormat="1" applyFont="1" applyFill="1" applyBorder="1" applyAlignment="1">
      <alignment horizontal="right" vertical="center" wrapText="1"/>
    </xf>
    <xf numFmtId="1" fontId="11" fillId="5" borderId="20" xfId="0" applyNumberFormat="1" applyFont="1" applyFill="1" applyBorder="1" applyAlignment="1">
      <alignment horizontal="right" vertical="center" wrapText="1"/>
    </xf>
    <xf numFmtId="0" fontId="11" fillId="5" borderId="11" xfId="3" applyFont="1" applyFill="1" applyBorder="1"/>
    <xf numFmtId="1" fontId="11" fillId="5" borderId="30" xfId="0" applyNumberFormat="1" applyFont="1" applyFill="1" applyBorder="1" applyAlignment="1">
      <alignment horizontal="right" vertical="center" wrapText="1"/>
    </xf>
    <xf numFmtId="1" fontId="11" fillId="5" borderId="13" xfId="0" applyNumberFormat="1" applyFont="1" applyFill="1" applyBorder="1" applyAlignment="1">
      <alignment horizontal="right" vertical="center" wrapText="1"/>
    </xf>
    <xf numFmtId="0" fontId="11" fillId="5" borderId="31" xfId="3" applyFont="1" applyFill="1" applyBorder="1" applyAlignment="1">
      <alignment vertical="center"/>
    </xf>
    <xf numFmtId="0" fontId="11" fillId="5" borderId="31" xfId="3" applyFont="1" applyFill="1" applyBorder="1"/>
    <xf numFmtId="0" fontId="11" fillId="5" borderId="34" xfId="3" applyFont="1" applyFill="1" applyBorder="1"/>
    <xf numFmtId="0" fontId="11" fillId="5" borderId="33" xfId="3" applyFont="1" applyFill="1" applyBorder="1"/>
    <xf numFmtId="1" fontId="11" fillId="5" borderId="35" xfId="0" applyNumberFormat="1" applyFont="1" applyFill="1" applyBorder="1" applyAlignment="1">
      <alignment horizontal="right" vertical="center" wrapText="1"/>
    </xf>
    <xf numFmtId="1" fontId="11" fillId="5" borderId="11" xfId="0" applyNumberFormat="1" applyFont="1" applyFill="1" applyBorder="1" applyAlignment="1">
      <alignment horizontal="right" vertical="center" wrapText="1"/>
    </xf>
    <xf numFmtId="1" fontId="11" fillId="5" borderId="24" xfId="0" applyNumberFormat="1" applyFont="1" applyFill="1" applyBorder="1" applyAlignment="1">
      <alignment horizontal="right" vertical="center" wrapText="1"/>
    </xf>
    <xf numFmtId="0" fontId="11" fillId="5" borderId="12" xfId="3" applyFont="1" applyFill="1" applyBorder="1"/>
    <xf numFmtId="1" fontId="11" fillId="5" borderId="16" xfId="0" applyNumberFormat="1" applyFont="1" applyFill="1" applyBorder="1" applyAlignment="1">
      <alignment horizontal="right" vertical="center" wrapText="1"/>
    </xf>
    <xf numFmtId="1" fontId="11" fillId="5" borderId="60" xfId="0" applyNumberFormat="1" applyFont="1" applyFill="1" applyBorder="1" applyAlignment="1">
      <alignment horizontal="right" vertical="center" wrapText="1"/>
    </xf>
    <xf numFmtId="3" fontId="12" fillId="5" borderId="31" xfId="0" applyNumberFormat="1" applyFont="1" applyFill="1" applyBorder="1" applyAlignment="1">
      <alignment horizontal="right" wrapText="1"/>
    </xf>
    <xf numFmtId="3" fontId="12" fillId="5" borderId="32" xfId="0" applyNumberFormat="1" applyFont="1" applyFill="1" applyBorder="1" applyAlignment="1">
      <alignment horizontal="right" wrapText="1"/>
    </xf>
    <xf numFmtId="3" fontId="12" fillId="5" borderId="30" xfId="0" applyNumberFormat="1" applyFont="1" applyFill="1" applyBorder="1" applyAlignment="1">
      <alignment horizontal="right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vertical="center" wrapText="1"/>
    </xf>
    <xf numFmtId="0" fontId="0" fillId="6" borderId="56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vertical="center" wrapText="1"/>
    </xf>
    <xf numFmtId="0" fontId="3" fillId="0" borderId="47" xfId="1" applyFont="1" applyFill="1" applyBorder="1" applyAlignment="1">
      <alignment horizontal="left" vertical="center"/>
    </xf>
    <xf numFmtId="0" fontId="3" fillId="0" borderId="49" xfId="1" applyFont="1" applyFill="1" applyBorder="1" applyAlignment="1">
      <alignment horizontal="left" vertical="center"/>
    </xf>
    <xf numFmtId="1" fontId="2" fillId="5" borderId="47" xfId="2" applyNumberFormat="1" applyFont="1" applyFill="1" applyBorder="1" applyAlignment="1">
      <alignment horizontal="right" vertical="center"/>
    </xf>
    <xf numFmtId="1" fontId="2" fillId="5" borderId="49" xfId="2" applyNumberFormat="1" applyFont="1" applyFill="1" applyBorder="1" applyAlignment="1">
      <alignment horizontal="right" vertical="center"/>
    </xf>
    <xf numFmtId="164" fontId="0" fillId="0" borderId="15" xfId="0" applyNumberFormat="1" applyFont="1" applyFill="1" applyBorder="1" applyAlignment="1">
      <alignment horizontal="right" vertical="center" wrapText="1"/>
    </xf>
    <xf numFmtId="164" fontId="0" fillId="0" borderId="18" xfId="0" applyNumberFormat="1" applyFont="1" applyFill="1" applyBorder="1" applyAlignment="1">
      <alignment horizontal="right" vertical="center" wrapText="1"/>
    </xf>
    <xf numFmtId="1" fontId="0" fillId="0" borderId="47" xfId="0" applyNumberFormat="1" applyFont="1" applyFill="1" applyBorder="1" applyAlignment="1">
      <alignment horizontal="right" vertical="center" wrapText="1"/>
    </xf>
    <xf numFmtId="0" fontId="0" fillId="0" borderId="48" xfId="0" applyFont="1" applyFill="1" applyBorder="1" applyAlignment="1">
      <alignment horizontal="right" vertical="center" wrapText="1"/>
    </xf>
    <xf numFmtId="1" fontId="0" fillId="0" borderId="9" xfId="0" applyNumberFormat="1" applyFont="1" applyFill="1" applyBorder="1" applyAlignment="1">
      <alignment horizontal="right" vertical="center" wrapText="1"/>
    </xf>
    <xf numFmtId="1" fontId="0" fillId="0" borderId="19" xfId="0" applyNumberFormat="1" applyFont="1" applyFill="1" applyBorder="1" applyAlignment="1">
      <alignment horizontal="right" vertical="center" wrapText="1"/>
    </xf>
    <xf numFmtId="0" fontId="10" fillId="0" borderId="15" xfId="4" applyFont="1" applyFill="1" applyBorder="1" applyAlignment="1">
      <alignment horizontal="center" vertical="center"/>
    </xf>
    <xf numFmtId="0" fontId="10" fillId="0" borderId="13" xfId="4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2" fillId="0" borderId="54" xfId="1" applyFont="1" applyFill="1" applyBorder="1" applyAlignment="1" applyProtection="1">
      <alignment horizontal="left" vertical="center" wrapText="1"/>
    </xf>
    <xf numFmtId="0" fontId="2" fillId="0" borderId="55" xfId="1" applyFont="1" applyFill="1" applyBorder="1" applyAlignment="1" applyProtection="1">
      <alignment horizontal="left" vertical="center" wrapText="1"/>
    </xf>
    <xf numFmtId="1" fontId="2" fillId="5" borderId="48" xfId="2" applyNumberFormat="1" applyFont="1" applyFill="1" applyBorder="1" applyAlignment="1">
      <alignment horizontal="right" vertical="center"/>
    </xf>
    <xf numFmtId="0" fontId="10" fillId="0" borderId="34" xfId="4" applyFont="1" applyFill="1" applyBorder="1" applyAlignment="1">
      <alignment horizontal="right" vertical="center"/>
    </xf>
    <xf numFmtId="0" fontId="10" fillId="0" borderId="37" xfId="4" applyFont="1" applyFill="1" applyBorder="1" applyAlignment="1">
      <alignment horizontal="right" vertical="center"/>
    </xf>
    <xf numFmtId="0" fontId="0" fillId="0" borderId="9" xfId="0" applyFont="1" applyBorder="1" applyAlignment="1">
      <alignment horizontal="right" vertical="center" wrapText="1"/>
    </xf>
    <xf numFmtId="0" fontId="0" fillId="0" borderId="19" xfId="0" applyFont="1" applyBorder="1" applyAlignment="1">
      <alignment horizontal="right" vertical="center" wrapText="1"/>
    </xf>
    <xf numFmtId="1" fontId="0" fillId="0" borderId="47" xfId="0" applyNumberFormat="1" applyFont="1" applyBorder="1" applyAlignment="1">
      <alignment horizontal="right" vertical="center" wrapText="1"/>
    </xf>
    <xf numFmtId="1" fontId="0" fillId="0" borderId="48" xfId="0" applyNumberFormat="1" applyFont="1" applyBorder="1" applyAlignment="1">
      <alignment horizontal="right" vertical="center" wrapText="1"/>
    </xf>
    <xf numFmtId="0" fontId="0" fillId="0" borderId="48" xfId="0" applyFont="1" applyBorder="1" applyAlignment="1">
      <alignment horizontal="right" vertical="center" wrapText="1"/>
    </xf>
    <xf numFmtId="1" fontId="0" fillId="0" borderId="9" xfId="0" applyNumberFormat="1" applyFont="1" applyBorder="1" applyAlignment="1">
      <alignment horizontal="right" vertical="center" wrapText="1"/>
    </xf>
    <xf numFmtId="1" fontId="0" fillId="0" borderId="19" xfId="0" applyNumberFormat="1" applyFont="1" applyBorder="1" applyAlignment="1">
      <alignment horizontal="right" vertical="center" wrapText="1"/>
    </xf>
    <xf numFmtId="164" fontId="0" fillId="0" borderId="15" xfId="0" applyNumberFormat="1" applyFont="1" applyBorder="1" applyAlignment="1">
      <alignment horizontal="right" vertical="center" wrapText="1"/>
    </xf>
    <xf numFmtId="164" fontId="0" fillId="0" borderId="18" xfId="0" applyNumberFormat="1" applyFont="1" applyBorder="1" applyAlignment="1">
      <alignment horizontal="right" vertical="center" wrapText="1"/>
    </xf>
    <xf numFmtId="1" fontId="0" fillId="3" borderId="47" xfId="0" applyNumberFormat="1" applyFont="1" applyFill="1" applyBorder="1" applyAlignment="1">
      <alignment horizontal="right" vertical="center" wrapText="1"/>
    </xf>
    <xf numFmtId="0" fontId="0" fillId="3" borderId="48" xfId="0" applyFont="1" applyFill="1" applyBorder="1" applyAlignment="1">
      <alignment horizontal="right" vertical="center" wrapText="1"/>
    </xf>
    <xf numFmtId="164" fontId="0" fillId="3" borderId="15" xfId="0" applyNumberFormat="1" applyFont="1" applyFill="1" applyBorder="1" applyAlignment="1">
      <alignment horizontal="right" vertical="center" wrapText="1"/>
    </xf>
    <xf numFmtId="164" fontId="0" fillId="3" borderId="18" xfId="0" applyNumberFormat="1" applyFont="1" applyFill="1" applyBorder="1" applyAlignment="1">
      <alignment horizontal="right" vertical="center" wrapText="1"/>
    </xf>
    <xf numFmtId="1" fontId="0" fillId="3" borderId="9" xfId="0" applyNumberFormat="1" applyFont="1" applyFill="1" applyBorder="1" applyAlignment="1">
      <alignment horizontal="right" vertical="center" wrapText="1"/>
    </xf>
    <xf numFmtId="1" fontId="0" fillId="3" borderId="19" xfId="0" applyNumberFormat="1" applyFont="1" applyFill="1" applyBorder="1" applyAlignment="1">
      <alignment horizontal="right" vertical="center" wrapText="1"/>
    </xf>
    <xf numFmtId="1" fontId="0" fillId="3" borderId="48" xfId="0" applyNumberFormat="1" applyFont="1" applyFill="1" applyBorder="1" applyAlignment="1">
      <alignment horizontal="right" vertical="center" wrapText="1"/>
    </xf>
    <xf numFmtId="1" fontId="0" fillId="3" borderId="49" xfId="0" applyNumberFormat="1" applyFont="1" applyFill="1" applyBorder="1" applyAlignment="1">
      <alignment horizontal="right" vertical="center" wrapText="1"/>
    </xf>
    <xf numFmtId="1" fontId="0" fillId="3" borderId="10" xfId="0" applyNumberFormat="1" applyFont="1" applyFill="1" applyBorder="1" applyAlignment="1">
      <alignment horizontal="right" vertical="center" wrapText="1"/>
    </xf>
    <xf numFmtId="164" fontId="0" fillId="3" borderId="13" xfId="0" applyNumberFormat="1" applyFont="1" applyFill="1" applyBorder="1" applyAlignment="1">
      <alignment horizontal="right" vertical="center" wrapText="1"/>
    </xf>
    <xf numFmtId="0" fontId="2" fillId="3" borderId="54" xfId="1" applyFont="1" applyFill="1" applyBorder="1" applyAlignment="1" applyProtection="1">
      <alignment horizontal="left" vertical="center" wrapText="1"/>
    </xf>
    <xf numFmtId="0" fontId="2" fillId="3" borderId="55" xfId="1" applyFont="1" applyFill="1" applyBorder="1" applyAlignment="1" applyProtection="1">
      <alignment horizontal="left" vertical="center" wrapText="1"/>
    </xf>
    <xf numFmtId="0" fontId="0" fillId="3" borderId="49" xfId="0" applyFont="1" applyFill="1" applyBorder="1" applyAlignment="1">
      <alignment horizontal="right" vertical="center" wrapText="1"/>
    </xf>
    <xf numFmtId="0" fontId="0" fillId="0" borderId="49" xfId="0" applyFont="1" applyBorder="1" applyAlignment="1">
      <alignment horizontal="right" vertical="center" wrapText="1"/>
    </xf>
    <xf numFmtId="1" fontId="0" fillId="0" borderId="10" xfId="0" applyNumberFormat="1" applyFont="1" applyBorder="1" applyAlignment="1">
      <alignment horizontal="right" vertical="center" wrapText="1"/>
    </xf>
    <xf numFmtId="0" fontId="3" fillId="3" borderId="54" xfId="1" applyFont="1" applyFill="1" applyBorder="1" applyAlignment="1">
      <alignment horizontal="left" vertical="center"/>
    </xf>
    <xf numFmtId="0" fontId="3" fillId="3" borderId="55" xfId="1" applyFont="1" applyFill="1" applyBorder="1" applyAlignment="1">
      <alignment horizontal="left" vertical="center"/>
    </xf>
    <xf numFmtId="0" fontId="3" fillId="3" borderId="27" xfId="1" applyFont="1" applyFill="1" applyBorder="1" applyAlignment="1">
      <alignment horizontal="left" vertical="center"/>
    </xf>
    <xf numFmtId="0" fontId="2" fillId="3" borderId="54" xfId="0" applyFont="1" applyFill="1" applyBorder="1" applyAlignment="1">
      <alignment horizontal="left" vertical="center" shrinkToFit="1"/>
    </xf>
    <xf numFmtId="0" fontId="2" fillId="3" borderId="55" xfId="0" applyFont="1" applyFill="1" applyBorder="1" applyAlignment="1">
      <alignment horizontal="left" vertical="center" shrinkToFit="1"/>
    </xf>
    <xf numFmtId="0" fontId="0" fillId="3" borderId="9" xfId="0" applyFont="1" applyFill="1" applyBorder="1" applyAlignment="1">
      <alignment horizontal="right" vertical="center" wrapText="1"/>
    </xf>
    <xf numFmtId="0" fontId="0" fillId="3" borderId="19" xfId="0" applyFont="1" applyFill="1" applyBorder="1" applyAlignment="1">
      <alignment horizontal="right" vertical="center" wrapText="1"/>
    </xf>
    <xf numFmtId="0" fontId="10" fillId="3" borderId="34" xfId="4" applyFont="1" applyFill="1" applyBorder="1" applyAlignment="1">
      <alignment horizontal="right" vertical="center"/>
    </xf>
    <xf numFmtId="0" fontId="10" fillId="3" borderId="37" xfId="4" applyFont="1" applyFill="1" applyBorder="1" applyAlignment="1">
      <alignment horizontal="right" vertical="center"/>
    </xf>
    <xf numFmtId="0" fontId="0" fillId="3" borderId="10" xfId="0" applyFont="1" applyFill="1" applyBorder="1" applyAlignment="1">
      <alignment horizontal="right" vertical="center" wrapText="1"/>
    </xf>
    <xf numFmtId="0" fontId="10" fillId="3" borderId="12" xfId="4" applyFont="1" applyFill="1" applyBorder="1" applyAlignment="1">
      <alignment horizontal="right" vertical="center"/>
    </xf>
    <xf numFmtId="164" fontId="0" fillId="0" borderId="13" xfId="0" applyNumberFormat="1" applyFont="1" applyBorder="1" applyAlignment="1">
      <alignment horizontal="right" vertical="center" wrapText="1"/>
    </xf>
    <xf numFmtId="0" fontId="0" fillId="0" borderId="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3" borderId="54" xfId="1" applyFont="1" applyFill="1" applyBorder="1" applyAlignment="1">
      <alignment horizontal="left" vertical="center"/>
    </xf>
    <xf numFmtId="0" fontId="2" fillId="3" borderId="55" xfId="1" applyFont="1" applyFill="1" applyBorder="1" applyAlignment="1">
      <alignment horizontal="left" vertical="center"/>
    </xf>
    <xf numFmtId="0" fontId="2" fillId="3" borderId="27" xfId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right" vertical="center"/>
    </xf>
    <xf numFmtId="0" fontId="0" fillId="3" borderId="19" xfId="0" applyFont="1" applyFill="1" applyBorder="1" applyAlignment="1">
      <alignment horizontal="right" vertical="center"/>
    </xf>
    <xf numFmtId="0" fontId="0" fillId="3" borderId="10" xfId="0" applyFont="1" applyFill="1" applyBorder="1" applyAlignment="1">
      <alignment horizontal="right" vertical="center"/>
    </xf>
    <xf numFmtId="0" fontId="3" fillId="0" borderId="54" xfId="1" applyFont="1" applyFill="1" applyBorder="1" applyAlignment="1">
      <alignment horizontal="left" vertical="center"/>
    </xf>
    <xf numFmtId="0" fontId="3" fillId="0" borderId="55" xfId="1" applyFont="1" applyFill="1" applyBorder="1" applyAlignment="1">
      <alignment horizontal="left" vertical="center"/>
    </xf>
    <xf numFmtId="0" fontId="3" fillId="0" borderId="27" xfId="1" applyFont="1" applyFill="1" applyBorder="1" applyAlignment="1">
      <alignment horizontal="left" vertical="center"/>
    </xf>
    <xf numFmtId="164" fontId="0" fillId="0" borderId="15" xfId="0" applyNumberFormat="1" applyFont="1" applyBorder="1" applyAlignment="1">
      <alignment horizontal="center" vertical="center" wrapText="1"/>
    </xf>
    <xf numFmtId="164" fontId="0" fillId="0" borderId="18" xfId="0" applyNumberFormat="1" applyFont="1" applyBorder="1" applyAlignment="1">
      <alignment horizontal="center" vertical="center" wrapText="1"/>
    </xf>
    <xf numFmtId="164" fontId="0" fillId="0" borderId="13" xfId="0" applyNumberFormat="1" applyFont="1" applyBorder="1" applyAlignment="1">
      <alignment horizontal="center" vertical="center" wrapText="1"/>
    </xf>
    <xf numFmtId="1" fontId="0" fillId="0" borderId="9" xfId="0" applyNumberFormat="1" applyFont="1" applyBorder="1" applyAlignment="1">
      <alignment horizontal="center" vertical="center" wrapText="1"/>
    </xf>
    <xf numFmtId="1" fontId="0" fillId="0" borderId="19" xfId="0" applyNumberFormat="1" applyFont="1" applyBorder="1" applyAlignment="1">
      <alignment horizontal="center" vertical="center" wrapText="1"/>
    </xf>
    <xf numFmtId="1" fontId="0" fillId="0" borderId="1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2" xfId="4" applyFont="1" applyFill="1" applyBorder="1" applyAlignment="1">
      <alignment horizontal="right" vertical="center"/>
    </xf>
    <xf numFmtId="0" fontId="0" fillId="2" borderId="4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3" fillId="3" borderId="54" xfId="1" applyFont="1" applyFill="1" applyBorder="1" applyAlignment="1">
      <alignment horizontal="left" vertical="center" wrapText="1"/>
    </xf>
    <xf numFmtId="0" fontId="3" fillId="3" borderId="55" xfId="1" applyFont="1" applyFill="1" applyBorder="1" applyAlignment="1">
      <alignment horizontal="left" vertical="center" wrapText="1"/>
    </xf>
    <xf numFmtId="0" fontId="10" fillId="3" borderId="34" xfId="4" applyFont="1" applyFill="1" applyBorder="1" applyAlignment="1">
      <alignment horizontal="center"/>
    </xf>
    <xf numFmtId="0" fontId="10" fillId="3" borderId="37" xfId="4" applyFont="1" applyFill="1" applyBorder="1" applyAlignment="1">
      <alignment horizontal="center"/>
    </xf>
    <xf numFmtId="0" fontId="10" fillId="3" borderId="12" xfId="4" applyFont="1" applyFill="1" applyBorder="1" applyAlignment="1">
      <alignment horizontal="center"/>
    </xf>
    <xf numFmtId="0" fontId="3" fillId="0" borderId="54" xfId="1" applyFont="1" applyFill="1" applyBorder="1" applyAlignment="1">
      <alignment horizontal="left" vertical="distributed" wrapText="1"/>
    </xf>
    <xf numFmtId="0" fontId="3" fillId="0" borderId="55" xfId="1" applyFont="1" applyFill="1" applyBorder="1" applyAlignment="1">
      <alignment horizontal="left" vertical="distributed" wrapText="1"/>
    </xf>
    <xf numFmtId="0" fontId="10" fillId="0" borderId="34" xfId="4" applyFont="1" applyFill="1" applyBorder="1" applyAlignment="1">
      <alignment horizontal="center"/>
    </xf>
    <xf numFmtId="0" fontId="10" fillId="0" borderId="37" xfId="4" applyFont="1" applyFill="1" applyBorder="1" applyAlignment="1">
      <alignment horizontal="center"/>
    </xf>
    <xf numFmtId="0" fontId="3" fillId="0" borderId="27" xfId="1" applyFont="1" applyFill="1" applyBorder="1" applyAlignment="1">
      <alignment horizontal="left" vertical="distributed" wrapText="1"/>
    </xf>
    <xf numFmtId="0" fontId="3" fillId="3" borderId="27" xfId="1" applyFont="1" applyFill="1" applyBorder="1" applyAlignment="1">
      <alignment horizontal="left" vertical="center" wrapText="1"/>
    </xf>
    <xf numFmtId="0" fontId="0" fillId="3" borderId="41" xfId="0" applyFont="1" applyFill="1" applyBorder="1" applyAlignment="1">
      <alignment horizontal="right" vertical="center" wrapText="1"/>
    </xf>
    <xf numFmtId="1" fontId="0" fillId="3" borderId="21" xfId="0" applyNumberFormat="1" applyFont="1" applyFill="1" applyBorder="1" applyAlignment="1">
      <alignment horizontal="right" vertical="center" wrapText="1"/>
    </xf>
    <xf numFmtId="1" fontId="0" fillId="3" borderId="22" xfId="0" applyNumberFormat="1" applyFont="1" applyFill="1" applyBorder="1" applyAlignment="1">
      <alignment horizontal="right" vertical="center" wrapText="1"/>
    </xf>
    <xf numFmtId="1" fontId="0" fillId="3" borderId="28" xfId="0" applyNumberFormat="1" applyFont="1" applyFill="1" applyBorder="1" applyAlignment="1">
      <alignment horizontal="right" vertical="center" wrapText="1"/>
    </xf>
    <xf numFmtId="164" fontId="0" fillId="3" borderId="20" xfId="0" applyNumberFormat="1" applyFont="1" applyFill="1" applyBorder="1" applyAlignment="1">
      <alignment horizontal="right" vertical="center" wrapText="1"/>
    </xf>
    <xf numFmtId="164" fontId="0" fillId="3" borderId="24" xfId="0" applyNumberFormat="1" applyFont="1" applyFill="1" applyBorder="1" applyAlignment="1">
      <alignment horizontal="right" vertical="center" wrapText="1"/>
    </xf>
    <xf numFmtId="164" fontId="0" fillId="3" borderId="26" xfId="0" applyNumberFormat="1" applyFont="1" applyFill="1" applyBorder="1" applyAlignment="1">
      <alignment horizontal="right" vertical="center" wrapText="1"/>
    </xf>
    <xf numFmtId="0" fontId="3" fillId="3" borderId="54" xfId="1" applyFont="1" applyFill="1" applyBorder="1" applyAlignment="1">
      <alignment horizontal="left" vertical="distributed" wrapText="1"/>
    </xf>
    <xf numFmtId="0" fontId="3" fillId="3" borderId="55" xfId="1" applyFont="1" applyFill="1" applyBorder="1" applyAlignment="1">
      <alignment horizontal="left" vertical="distributed" wrapText="1"/>
    </xf>
    <xf numFmtId="0" fontId="3" fillId="3" borderId="27" xfId="1" applyFont="1" applyFill="1" applyBorder="1" applyAlignment="1">
      <alignment horizontal="left" vertical="distributed" wrapText="1"/>
    </xf>
    <xf numFmtId="0" fontId="0" fillId="3" borderId="21" xfId="0" applyFont="1" applyFill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3" borderId="28" xfId="0" applyFont="1" applyFill="1" applyBorder="1" applyAlignment="1">
      <alignment horizontal="right" vertical="center" wrapText="1"/>
    </xf>
    <xf numFmtId="0" fontId="10" fillId="3" borderId="31" xfId="4" applyFont="1" applyFill="1" applyBorder="1" applyAlignment="1">
      <alignment horizontal="right" vertical="center"/>
    </xf>
    <xf numFmtId="0" fontId="10" fillId="3" borderId="32" xfId="4" applyFont="1" applyFill="1" applyBorder="1" applyAlignment="1">
      <alignment horizontal="right" vertical="center"/>
    </xf>
    <xf numFmtId="0" fontId="10" fillId="3" borderId="33" xfId="4" applyFont="1" applyFill="1" applyBorder="1" applyAlignment="1">
      <alignment horizontal="right" vertical="center"/>
    </xf>
    <xf numFmtId="1" fontId="0" fillId="3" borderId="50" xfId="0" applyNumberFormat="1" applyFont="1" applyFill="1" applyBorder="1" applyAlignment="1">
      <alignment horizontal="right" vertical="center" wrapText="1"/>
    </xf>
    <xf numFmtId="1" fontId="0" fillId="3" borderId="44" xfId="0" applyNumberFormat="1" applyFont="1" applyFill="1" applyBorder="1" applyAlignment="1">
      <alignment horizontal="right" vertical="center" wrapText="1"/>
    </xf>
    <xf numFmtId="0" fontId="0" fillId="3" borderId="36" xfId="0" applyFont="1" applyFill="1" applyBorder="1" applyAlignment="1">
      <alignment horizontal="right" vertical="center" wrapText="1"/>
    </xf>
    <xf numFmtId="0" fontId="0" fillId="0" borderId="10" xfId="0" applyFont="1" applyBorder="1" applyAlignment="1">
      <alignment horizontal="right" vertical="center" wrapText="1"/>
    </xf>
    <xf numFmtId="1" fontId="0" fillId="3" borderId="9" xfId="0" applyNumberFormat="1" applyFont="1" applyFill="1" applyBorder="1" applyAlignment="1">
      <alignment horizontal="center" wrapText="1"/>
    </xf>
    <xf numFmtId="1" fontId="0" fillId="3" borderId="10" xfId="0" applyNumberFormat="1" applyFont="1" applyFill="1" applyBorder="1" applyAlignment="1">
      <alignment horizontal="center" wrapText="1"/>
    </xf>
    <xf numFmtId="0" fontId="0" fillId="0" borderId="27" xfId="0" applyBorder="1"/>
    <xf numFmtId="164" fontId="0" fillId="3" borderId="15" xfId="0" applyNumberFormat="1" applyFont="1" applyFill="1" applyBorder="1" applyAlignment="1">
      <alignment horizontal="center" wrapText="1"/>
    </xf>
    <xf numFmtId="164" fontId="0" fillId="3" borderId="13" xfId="0" applyNumberFormat="1" applyFont="1" applyFill="1" applyBorder="1" applyAlignment="1">
      <alignment horizontal="center" wrapText="1"/>
    </xf>
    <xf numFmtId="0" fontId="0" fillId="3" borderId="47" xfId="0" applyFont="1" applyFill="1" applyBorder="1" applyAlignment="1">
      <alignment horizontal="center" wrapText="1"/>
    </xf>
    <xf numFmtId="0" fontId="0" fillId="3" borderId="49" xfId="0" applyFont="1" applyFill="1" applyBorder="1" applyAlignment="1">
      <alignment horizontal="center" wrapText="1"/>
    </xf>
    <xf numFmtId="0" fontId="0" fillId="3" borderId="9" xfId="0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0" fontId="0" fillId="3" borderId="58" xfId="0" applyFont="1" applyFill="1" applyBorder="1" applyAlignment="1">
      <alignment horizontal="right" vertical="center" wrapText="1"/>
    </xf>
    <xf numFmtId="0" fontId="2" fillId="0" borderId="47" xfId="1" applyFont="1" applyFill="1" applyBorder="1" applyAlignment="1" applyProtection="1">
      <alignment horizontal="center" vertical="center" wrapText="1"/>
    </xf>
    <xf numFmtId="0" fontId="2" fillId="0" borderId="48" xfId="1" applyFont="1" applyFill="1" applyBorder="1" applyAlignment="1" applyProtection="1">
      <alignment horizontal="center" vertical="center" wrapText="1"/>
    </xf>
    <xf numFmtId="0" fontId="2" fillId="0" borderId="49" xfId="1" applyFont="1" applyFill="1" applyBorder="1" applyAlignment="1" applyProtection="1">
      <alignment horizontal="center" vertical="center" wrapText="1"/>
    </xf>
    <xf numFmtId="1" fontId="2" fillId="5" borderId="47" xfId="2" applyNumberFormat="1" applyFont="1" applyFill="1" applyBorder="1" applyAlignment="1">
      <alignment horizontal="center" vertical="center"/>
    </xf>
    <xf numFmtId="1" fontId="2" fillId="5" borderId="48" xfId="2" applyNumberFormat="1" applyFont="1" applyFill="1" applyBorder="1" applyAlignment="1">
      <alignment horizontal="center" vertical="center"/>
    </xf>
    <xf numFmtId="1" fontId="2" fillId="5" borderId="49" xfId="2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0" fillId="0" borderId="18" xfId="4" applyFont="1" applyFill="1" applyBorder="1" applyAlignment="1">
      <alignment horizontal="center" vertical="center"/>
    </xf>
    <xf numFmtId="1" fontId="0" fillId="0" borderId="47" xfId="0" applyNumberFormat="1" applyFont="1" applyBorder="1" applyAlignment="1">
      <alignment horizontal="center" vertical="center" wrapText="1"/>
    </xf>
    <xf numFmtId="1" fontId="0" fillId="0" borderId="48" xfId="0" applyNumberFormat="1" applyFont="1" applyBorder="1" applyAlignment="1">
      <alignment horizontal="center" vertical="center" wrapText="1"/>
    </xf>
    <xf numFmtId="1" fontId="0" fillId="0" borderId="49" xfId="0" applyNumberFormat="1" applyFont="1" applyBorder="1" applyAlignment="1">
      <alignment horizontal="center" vertical="center" wrapText="1"/>
    </xf>
    <xf numFmtId="1" fontId="2" fillId="0" borderId="48" xfId="2" applyNumberFormat="1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1"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D6D9B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2.xml"/><Relationship Id="rId12" Type="http://schemas.openxmlformats.org/officeDocument/2006/relationships/revisionLog" Target="revisionLog121.xml"/><Relationship Id="rId17" Type="http://schemas.openxmlformats.org/officeDocument/2006/relationships/revisionLog" Target="revisionLog1.xml"/><Relationship Id="rId16" Type="http://schemas.openxmlformats.org/officeDocument/2006/relationships/revisionLog" Target="revisionLog11.xml"/><Relationship Id="rId11" Type="http://schemas.openxmlformats.org/officeDocument/2006/relationships/revisionLog" Target="revisionLog1211.xml"/><Relationship Id="rId15" Type="http://schemas.openxmlformats.org/officeDocument/2006/relationships/revisionLog" Target="revisionLog111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guid="{9BF2F025-971C-4EF2-97BD-40B03CFD05E6}" diskRevisions="1" revisionId="1170" version="8">
  <header guid="{FE402AAC-41C2-4073-B100-85107C0DC3B3}" dateTime="2011-12-05T16:21:59" maxSheetId="5" userName="User" r:id="rId11" minRId="870" maxRId="1132">
    <sheetIdMap count="4">
      <sheetId val="1"/>
      <sheetId val="2"/>
      <sheetId val="3"/>
      <sheetId val="4"/>
    </sheetIdMap>
  </header>
  <header guid="{C546B67E-6670-4BA5-A23A-0DC15D998F5E}" dateTime="2011-12-06T11:14:16" maxSheetId="5" userName="User" r:id="rId12" minRId="1133" maxRId="1152">
    <sheetIdMap count="4">
      <sheetId val="1"/>
      <sheetId val="2"/>
      <sheetId val="3"/>
      <sheetId val="4"/>
    </sheetIdMap>
  </header>
  <header guid="{B6419961-F857-4AF9-BF89-11E9350D019C}" dateTime="2011-12-06T14:04:01" maxSheetId="5" userName="User" r:id="rId13" minRId="1153" maxRId="1156">
    <sheetIdMap count="4">
      <sheetId val="1"/>
      <sheetId val="2"/>
      <sheetId val="3"/>
      <sheetId val="4"/>
    </sheetIdMap>
  </header>
  <header guid="{3548C45E-0AB4-4AAD-846C-F27DED16C74C}" dateTime="2011-12-06T14:08:08" maxSheetId="5" userName="User" r:id="rId14" minRId="1157" maxRId="1161">
    <sheetIdMap count="4">
      <sheetId val="1"/>
      <sheetId val="2"/>
      <sheetId val="3"/>
      <sheetId val="4"/>
    </sheetIdMap>
  </header>
  <header guid="{603C8510-D92E-49AD-ABF1-4B3F9EAAA3D2}" dateTime="2012-01-03T09:01:53" maxSheetId="5" userName="Condor" r:id="rId15">
    <sheetIdMap count="4">
      <sheetId val="1"/>
      <sheetId val="2"/>
      <sheetId val="3"/>
      <sheetId val="4"/>
    </sheetIdMap>
  </header>
  <header guid="{1B9C04CF-2AE3-4D81-8B7B-306763835BDB}" dateTime="2012-01-03T09:10:30" maxSheetId="5" userName="Condor" r:id="rId16">
    <sheetIdMap count="4">
      <sheetId val="1"/>
      <sheetId val="2"/>
      <sheetId val="3"/>
      <sheetId val="4"/>
    </sheetIdMap>
  </header>
  <header guid="{9BF2F025-971C-4EF2-97BD-40B03CFD05E6}" dateTime="2012-01-03T09:35:02" maxSheetId="5" userName="Condor" r:id="rId17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C10:C11 C28:C30 C79:C83 C290 C297">
    <dxf>
      <fill>
        <patternFill patternType="none">
          <bgColor auto="1"/>
        </patternFill>
      </fill>
    </dxf>
  </rfmt>
  <rfmt sheetId="1" sqref="C10:C11">
    <dxf>
      <fill>
        <patternFill>
          <bgColor auto="1"/>
        </patternFill>
      </fill>
    </dxf>
  </rfmt>
  <rfmt sheetId="1" sqref="C28:C30">
    <dxf>
      <fill>
        <patternFill>
          <bgColor auto="1"/>
        </patternFill>
      </fill>
    </dxf>
  </rfmt>
  <rcv guid="{11AE4DC0-F3EA-411C-9BF0-373E6976B1C4}" action="delete"/>
  <rdn rId="0" localSheetId="1" customView="1" name="Z_11AE4DC0_F3EA_411C_9BF0_373E6976B1C4_.wvu.PrintArea" hidden="1" oldHidden="1">
    <formula>Лист1!$A$1:$K$339</formula>
    <oldFormula>Лист1!$A$1:$K$339</oldFormula>
  </rdn>
  <rdn rId="0" localSheetId="1" customView="1" name="Z_11AE4DC0_F3EA_411C_9BF0_373E6976B1C4_.wvu.Cols" hidden="1" oldHidden="1">
    <formula>Лист1!$C:$C</formula>
  </rdn>
  <rdn rId="0" localSheetId="1" customView="1" name="Z_11AE4DC0_F3EA_411C_9BF0_373E6976B1C4_.wvu.FilterData" hidden="1" oldHidden="1">
    <formula>Лист1!$B$2:$D$341</formula>
    <oldFormula>Лист1!$B$2:$D$341</oldFormula>
  </rdn>
  <rcv guid="{11AE4DC0-F3EA-411C-9BF0-373E6976B1C4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fmt sheetId="1" sqref="C10:C11 C28:C30 C79:C83 C290 C297">
    <dxf>
      <alignment horizontal="center" readingOrder="0"/>
    </dxf>
  </rfmt>
  <rfmt sheetId="1" sqref="C10:C11 C28:C30 C79:C83 C290 C297">
    <dxf>
      <alignment vertical="bottom" readingOrder="0"/>
    </dxf>
  </rfmt>
  <rfmt sheetId="1" sqref="D10:E11 D28:E30 D79:E83 D290:E290 D297:E297">
    <dxf>
      <fill>
        <patternFill>
          <bgColor rgb="FFFFC000"/>
        </patternFill>
      </fill>
    </dxf>
  </rfmt>
  <rdn rId="0" localSheetId="1" customView="1" name="Z_11AE4DC0_F3EA_411C_9BF0_373E6976B1C4_.wvu.Rows" hidden="1" oldHidden="1">
    <oldFormula>Лист1!$22:$336</oldFormula>
  </rdn>
  <rcv guid="{11AE4DC0-F3EA-411C-9BF0-373E6976B1C4}" action="delete"/>
  <rdn rId="0" localSheetId="1" customView="1" name="Z_11AE4DC0_F3EA_411C_9BF0_373E6976B1C4_.wvu.PrintArea" hidden="1" oldHidden="1">
    <formula>Лист1!$A$1:$K$339</formula>
    <oldFormula>Лист1!$A$1:$K$339</oldFormula>
  </rdn>
  <rdn rId="0" localSheetId="1" customView="1" name="Z_11AE4DC0_F3EA_411C_9BF0_373E6976B1C4_.wvu.FilterData" hidden="1" oldHidden="1">
    <formula>Лист1!$B$2:$D$341</formula>
    <oldFormula>Лист1!$B$2:$D$341</oldFormula>
  </rdn>
  <rcv guid="{11AE4DC0-F3EA-411C-9BF0-373E6976B1C4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1153" sId="1">
    <oc r="F339">
      <f>SUM(F11:F338)</f>
    </oc>
    <nc r="F339">
      <f>F335+F336+F337</f>
    </nc>
  </rcc>
  <rcc rId="1154" sId="1" numFmtId="4">
    <oc r="F283">
      <v>2026</v>
    </oc>
    <nc r="F283">
      <v>2714</v>
    </nc>
  </rcc>
  <rcc rId="1155" sId="1" numFmtId="4">
    <oc r="F284">
      <v>5976</v>
    </oc>
    <nc r="F284">
      <v>8617</v>
    </nc>
  </rcc>
  <rcc rId="1156" sId="1" numFmtId="4">
    <oc r="F285">
      <v>17666</v>
    </oc>
    <nc r="F285">
      <v>26913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>
  <rfmt sheetId="1" sqref="I339" start="0" length="0">
    <dxf>
      <numFmt numFmtId="1" formatCode="0"/>
    </dxf>
  </rfmt>
  <rcc rId="1157" sId="1">
    <nc r="I336">
      <v>10224</v>
    </nc>
  </rcc>
  <rcc rId="1158" sId="1">
    <nc r="I337">
      <v>4978</v>
    </nc>
  </rcc>
  <rcc rId="1159" sId="1">
    <oc r="I339">
      <f>SUM(I8:I335)</f>
    </oc>
    <nc r="I339">
      <f>SUM(I8:I338)</f>
    </nc>
  </rcc>
  <rcc rId="1160" sId="1">
    <oc r="J339">
      <f>C339-F335-H339</f>
    </oc>
    <nc r="J339">
      <f>C339-F339-H339</f>
    </nc>
  </rcc>
  <rcc rId="1161" sId="1">
    <oc r="M331">
      <f>+H8112940</f>
    </oc>
    <nc r="M331"/>
  </rcc>
</revisions>
</file>

<file path=xl/revisions/revisionLog111.xml><?xml version="1.0" encoding="utf-8"?>
<revisions xmlns="http://schemas.openxmlformats.org/spreadsheetml/2006/main" xmlns:r="http://schemas.openxmlformats.org/officeDocument/2006/relationships">
  <rfmt sheetId="1" sqref="C8:C335">
    <dxf>
      <fill>
        <patternFill>
          <bgColor rgb="FFFFFF00"/>
        </patternFill>
      </fill>
    </dxf>
  </rfmt>
  <rfmt sheetId="1" sqref="F8:F334">
    <dxf>
      <fill>
        <patternFill>
          <bgColor rgb="FFFFFF00"/>
        </patternFill>
      </fill>
    </dxf>
  </rfmt>
  <rdn rId="0" localSheetId="1" customView="1" name="Z_11AE4DC0_F3EA_411C_9BF0_373E6976B1C4_.wvu.PrintArea" hidden="1" oldHidden="1">
    <formula>Лист1!$A$1:$K$339</formula>
  </rdn>
  <rdn rId="0" localSheetId="1" customView="1" name="Z_11AE4DC0_F3EA_411C_9BF0_373E6976B1C4_.wvu.Rows" hidden="1" oldHidden="1">
    <formula>Лист1!$22:$336</formula>
  </rdn>
  <rdn rId="0" localSheetId="1" customView="1" name="Z_11AE4DC0_F3EA_411C_9BF0_373E6976B1C4_.wvu.FilterData" hidden="1" oldHidden="1">
    <formula>Лист1!$B$2:$D$341</formula>
  </rdn>
  <rcv guid="{11AE4DC0-F3EA-411C-9BF0-373E6976B1C4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1133" sId="1">
    <oc r="H8">
      <v>131648</v>
    </oc>
    <nc r="H8">
      <v>129097</v>
    </nc>
  </rcc>
  <rcc rId="1134" sId="1">
    <oc r="H22">
      <v>123322</v>
    </oc>
    <nc r="H22">
      <v>113585</v>
    </nc>
  </rcc>
  <rcc rId="1135" sId="1">
    <oc r="H66">
      <v>128613</v>
    </oc>
    <nc r="H66">
      <v>143455</v>
    </nc>
  </rcc>
  <rcc rId="1136" sId="1">
    <oc r="H190">
      <v>8053</v>
    </oc>
    <nc r="H190">
      <v>9788</v>
    </nc>
  </rcc>
  <rcc rId="1137" sId="1">
    <oc r="H193">
      <v>20189</v>
    </oc>
    <nc r="H193">
      <v>18219</v>
    </nc>
  </rcc>
  <rcc rId="1138" sId="1">
    <oc r="H225">
      <v>391</v>
    </oc>
    <nc r="H225">
      <v>0</v>
    </nc>
  </rcc>
  <rcc rId="1139" sId="1">
    <oc r="H235">
      <v>11224</v>
    </oc>
    <nc r="H235">
      <v>13533</v>
    </nc>
  </rcc>
  <rcc rId="1140" sId="1">
    <oc r="H236">
      <v>0</v>
    </oc>
    <nc r="H236">
      <v>298</v>
    </nc>
  </rcc>
  <rcc rId="1141" sId="1">
    <oc r="H237">
      <v>0</v>
    </oc>
    <nc r="H237">
      <v>331</v>
    </nc>
  </rcc>
  <rcc rId="1142" sId="1">
    <oc r="H247">
      <v>4198</v>
    </oc>
    <nc r="H247">
      <v>3828</v>
    </nc>
  </rcc>
  <rcc rId="1143" sId="1" numFmtId="4">
    <oc r="H260">
      <v>13656</v>
    </oc>
    <nc r="H260">
      <v>10767</v>
    </nc>
  </rcc>
  <rcc rId="1144" sId="1">
    <oc r="H261">
      <v>2126</v>
    </oc>
    <nc r="H261">
      <v>2477</v>
    </nc>
  </rcc>
  <rcc rId="1145" sId="1" numFmtId="4">
    <oc r="H264">
      <v>3854</v>
    </oc>
    <nc r="H264">
      <v>5083</v>
    </nc>
  </rcc>
  <rcc rId="1146" sId="1">
    <oc r="H265">
      <v>804</v>
    </oc>
    <nc r="H265">
      <v>2140</v>
    </nc>
  </rcc>
  <rcc rId="1147" sId="1">
    <oc r="H289">
      <v>49652</v>
    </oc>
    <nc r="H289">
      <v>56796</v>
    </nc>
  </rcc>
  <rcc rId="1148" sId="1">
    <oc r="H296">
      <v>14717</v>
    </oc>
    <nc r="H296">
      <v>18919</v>
    </nc>
  </rcc>
  <rcc rId="1149" sId="1">
    <oc r="H309">
      <v>14360</v>
    </oc>
    <nc r="H309">
      <v>9700</v>
    </nc>
  </rcc>
  <rcc rId="1150" sId="1">
    <oc r="H321">
      <v>5252</v>
    </oc>
    <nc r="H321">
      <v>4619</v>
    </nc>
  </rcc>
  <rcc rId="1151" sId="1" numFmtId="4">
    <oc r="F337">
      <v>7664</v>
    </oc>
    <nc r="F337">
      <v>4977.6000000000004</v>
    </nc>
  </rcc>
  <rcc rId="1152" sId="1">
    <oc r="G338">
      <v>2</v>
    </oc>
    <nc r="G338">
      <v>0</v>
    </nc>
  </rcc>
</revisions>
</file>

<file path=xl/revisions/revisionLog1211.xml><?xml version="1.0" encoding="utf-8"?>
<revisions xmlns="http://schemas.openxmlformats.org/spreadsheetml/2006/main" xmlns:r="http://schemas.openxmlformats.org/officeDocument/2006/relationships">
  <rcc rId="870" sId="1">
    <oc r="B2" t="inlineStr">
      <is>
        <t>Октябрь 2011г.</t>
      </is>
    </oc>
    <nc r="B2" t="inlineStr">
      <is>
        <t>Ноябрь 2011г.</t>
      </is>
    </nc>
  </rcc>
  <rcc rId="871" sId="1" numFmtId="4">
    <oc r="C8">
      <v>244678</v>
    </oc>
    <nc r="C8">
      <v>460768</v>
    </nc>
  </rcc>
  <rcc rId="872" sId="1" numFmtId="4">
    <oc r="C22">
      <v>365628</v>
    </oc>
    <nc r="C22">
      <v>470084</v>
    </nc>
  </rcc>
  <rcc rId="873" sId="1" numFmtId="4">
    <oc r="C65">
      <v>506500</v>
    </oc>
    <nc r="C65">
      <v>573780</v>
    </nc>
  </rcc>
  <rcc rId="874" sId="1" numFmtId="4">
    <oc r="C189">
      <v>12776</v>
    </oc>
    <nc r="C189">
      <v>15948</v>
    </nc>
  </rcc>
  <rcc rId="875" sId="1" numFmtId="4">
    <oc r="C191">
      <v>526</v>
    </oc>
    <nc r="C191">
      <v>609</v>
    </nc>
  </rcc>
  <rcc rId="876" sId="1" numFmtId="4">
    <oc r="C192">
      <v>271713</v>
    </oc>
    <nc r="C192">
      <v>436344</v>
    </nc>
  </rcc>
  <rcc rId="877" sId="1" numFmtId="4">
    <oc r="C224">
      <v>49210</v>
    </oc>
    <nc r="C224">
      <v>54393</v>
    </nc>
  </rcc>
  <rcc rId="878" sId="1" numFmtId="4">
    <oc r="C226">
      <v>949</v>
    </oc>
    <nc r="C226">
      <v>4978</v>
    </nc>
  </rcc>
  <rcc rId="879" sId="1" numFmtId="4">
    <oc r="C227">
      <v>5023</v>
    </oc>
    <nc r="C227">
      <v>10555</v>
    </nc>
  </rcc>
  <rcc rId="880" sId="1" numFmtId="4">
    <oc r="C228">
      <v>2658</v>
    </oc>
    <nc r="C228">
      <v>3076</v>
    </nc>
  </rcc>
  <rcc rId="881" sId="1" numFmtId="4">
    <oc r="C229">
      <v>1745</v>
    </oc>
    <nc r="C229">
      <v>3361</v>
    </nc>
  </rcc>
  <rcc rId="882" sId="1" numFmtId="4">
    <oc r="C230">
      <v>2901</v>
    </oc>
    <nc r="C230">
      <v>1758</v>
    </nc>
  </rcc>
  <rcc rId="883" sId="1" numFmtId="4">
    <oc r="C231">
      <v>1534</v>
    </oc>
    <nc r="C231">
      <v>1808</v>
    </nc>
  </rcc>
  <rcc rId="884" sId="1" numFmtId="4">
    <oc r="C234">
      <v>16912</v>
    </oc>
    <nc r="C234">
      <v>25441</v>
    </nc>
  </rcc>
  <rcc rId="885" sId="1" numFmtId="4">
    <oc r="C235">
      <v>1574</v>
    </oc>
    <nc r="C235">
      <v>2308</v>
    </nc>
  </rcc>
  <rcc rId="886" sId="1" numFmtId="4">
    <oc r="C236">
      <v>2401</v>
    </oc>
    <nc r="C236">
      <v>3291</v>
    </nc>
  </rcc>
  <rcc rId="887" sId="1" numFmtId="4">
    <oc r="C239">
      <v>5405</v>
    </oc>
    <nc r="C239">
      <v>3682</v>
    </nc>
  </rcc>
  <rcc rId="888" sId="1" numFmtId="4">
    <oc r="C246">
      <v>7584</v>
    </oc>
    <nc r="C246">
      <v>9090</v>
    </nc>
  </rcc>
  <rcc rId="889" sId="1" numFmtId="4">
    <oc r="C256">
      <v>5009</v>
    </oc>
    <nc r="C256">
      <v>4860</v>
    </nc>
  </rcc>
  <rcc rId="890" sId="1" numFmtId="4">
    <oc r="C259">
      <v>13675</v>
    </oc>
    <nc r="C259">
      <v>18793</v>
    </nc>
  </rcc>
  <rcc rId="891" sId="1" numFmtId="4">
    <oc r="C260">
      <v>8235</v>
    </oc>
    <nc r="C260">
      <v>10904</v>
    </nc>
  </rcc>
  <rcc rId="892" sId="1" numFmtId="4">
    <oc r="C263">
      <v>4866</v>
    </oc>
    <nc r="C263">
      <v>8415</v>
    </nc>
  </rcc>
  <rcc rId="893" sId="1" numFmtId="4">
    <oc r="C264">
      <v>8324</v>
    </oc>
    <nc r="C264">
      <v>12097</v>
    </nc>
  </rcc>
  <rcc rId="894" sId="1" numFmtId="4">
    <oc r="C270">
      <v>1723</v>
    </oc>
    <nc r="C270">
      <v>1715</v>
    </nc>
  </rcc>
  <rcc rId="895" sId="1" numFmtId="4">
    <oc r="C272">
      <v>7456</v>
    </oc>
    <nc r="C272">
      <v>7622</v>
    </nc>
  </rcc>
  <rcc rId="896" sId="1" numFmtId="4">
    <oc r="C279">
      <v>3043</v>
    </oc>
    <nc r="C279">
      <v>2790</v>
    </nc>
  </rcc>
  <rcc rId="897" sId="1" numFmtId="4">
    <oc r="C282">
      <v>50503</v>
    </oc>
    <nc r="C282">
      <v>62944</v>
    </nc>
  </rcc>
  <rcc rId="898" sId="1" numFmtId="4">
    <oc r="C288">
      <v>68128</v>
    </oc>
    <nc r="C288">
      <v>93491</v>
    </nc>
  </rcc>
  <rcc rId="899" sId="1" numFmtId="4">
    <oc r="C295">
      <v>12872</v>
    </oc>
    <nc r="C295">
      <v>73378</v>
    </nc>
  </rcc>
  <rcc rId="900" sId="1" numFmtId="4">
    <oc r="C308">
      <v>22344</v>
    </oc>
    <nc r="C308">
      <v>31446</v>
    </nc>
  </rcc>
  <rcc rId="901" sId="1" numFmtId="4">
    <oc r="C320">
      <v>45135</v>
    </oc>
    <nc r="C320">
      <v>80734</v>
    </nc>
  </rcc>
  <rcc rId="902" sId="1" numFmtId="4">
    <oc r="F192">
      <v>7541</v>
    </oc>
    <nc r="F192">
      <v>8095</v>
    </nc>
  </rcc>
  <rcc rId="903" sId="1" numFmtId="4">
    <oc r="F193">
      <v>3405</v>
    </oc>
    <nc r="F193">
      <v>4414</v>
    </nc>
  </rcc>
  <rcc rId="904" sId="1" numFmtId="4">
    <oc r="F9">
      <v>16680</v>
    </oc>
    <nc r="F9">
      <v>37560</v>
    </nc>
  </rcc>
  <rcc rId="905" sId="1" numFmtId="4">
    <oc r="F22">
      <v>9492</v>
    </oc>
    <nc r="F22">
      <v>11844</v>
    </nc>
  </rcc>
  <rcc rId="906" sId="1" numFmtId="4">
    <oc r="F23">
      <v>11508</v>
    </oc>
    <nc r="F23">
      <v>12642</v>
    </nc>
  </rcc>
  <rcc rId="907" sId="1" numFmtId="4">
    <oc r="F319">
      <v>11200</v>
    </oc>
    <nc r="F319">
      <v>11600</v>
    </nc>
  </rcc>
  <rcc rId="908" sId="1" numFmtId="4">
    <oc r="F64">
      <v>3910</v>
    </oc>
    <nc r="F64">
      <v>7988</v>
    </nc>
  </rcc>
  <rcc rId="909" sId="1" numFmtId="4">
    <oc r="F58">
      <v>10838</v>
    </oc>
    <nc r="F58">
      <v>0</v>
    </nc>
  </rcc>
  <rcc rId="910" sId="1" numFmtId="4">
    <oc r="F65">
      <v>831</v>
    </oc>
    <nc r="F65">
      <v>892</v>
    </nc>
  </rcc>
  <rcc rId="911" sId="1" numFmtId="4">
    <oc r="F66">
      <v>2372</v>
    </oc>
    <nc r="F66">
      <v>666</v>
    </nc>
  </rcc>
  <rcc rId="912" sId="1" numFmtId="4">
    <oc r="F67">
      <v>84</v>
    </oc>
    <nc r="F67">
      <v>71</v>
    </nc>
  </rcc>
  <rcc rId="913" sId="1" numFmtId="4">
    <oc r="F68">
      <v>3666</v>
    </oc>
    <nc r="F68">
      <v>3250</v>
    </nc>
  </rcc>
  <rcc rId="914" sId="1" numFmtId="4">
    <oc r="F69">
      <v>608</v>
    </oc>
    <nc r="F69">
      <v>1200</v>
    </nc>
  </rcc>
  <rcc rId="915" sId="1" numFmtId="4">
    <oc r="F189">
      <v>2734</v>
    </oc>
    <nc r="F189">
      <v>2026</v>
    </nc>
  </rcc>
  <rcc rId="916" sId="1" numFmtId="4">
    <oc r="F194">
      <v>3171</v>
    </oc>
    <nc r="F194">
      <v>3496</v>
    </nc>
  </rcc>
  <rcc rId="917" sId="1" numFmtId="4">
    <oc r="F260">
      <v>1863</v>
    </oc>
    <nc r="F260">
      <v>1584</v>
    </nc>
  </rcc>
  <rcc rId="918" sId="1" numFmtId="4">
    <oc r="F288">
      <v>4326</v>
    </oc>
    <nc r="F288">
      <v>0</v>
    </nc>
  </rcc>
  <rcc rId="919" sId="1" numFmtId="4">
    <oc r="F295">
      <v>1339</v>
    </oc>
    <nc r="F295">
      <v>1351</v>
    </nc>
  </rcc>
  <rcc rId="920" sId="1" numFmtId="4">
    <oc r="F70">
      <v>200</v>
    </oc>
    <nc r="F70">
      <v>174</v>
    </nc>
  </rcc>
  <rcc rId="921" sId="1">
    <oc r="F224">
      <v>43655</v>
    </oc>
    <nc r="F224">
      <v>56728</v>
    </nc>
  </rcc>
  <rcc rId="922" sId="1" numFmtId="4">
    <oc r="F308">
      <v>7</v>
    </oc>
    <nc r="F308">
      <v>12</v>
    </nc>
  </rcc>
  <rcc rId="923" sId="1" numFmtId="4">
    <oc r="F320">
      <v>877</v>
    </oc>
    <nc r="F320">
      <v>2093</v>
    </nc>
  </rcc>
  <rcc rId="924" sId="1" numFmtId="4">
    <oc r="F176">
      <v>10680</v>
    </oc>
    <nc r="F176">
      <v>16320</v>
    </nc>
  </rcc>
  <rcc rId="925" sId="1" numFmtId="4">
    <oc r="F250">
      <v>110</v>
    </oc>
    <nc r="F250">
      <v>116</v>
    </nc>
  </rcc>
  <rcc rId="926" sId="1" numFmtId="4">
    <oc r="F273">
      <v>109</v>
    </oc>
    <nc r="F273">
      <v>174</v>
    </nc>
  </rcc>
  <rcc rId="927" sId="1" numFmtId="4">
    <oc r="F240">
      <v>600</v>
    </oc>
    <nc r="F240">
      <v>1950</v>
    </nc>
  </rcc>
  <rcc rId="928" sId="1" numFmtId="4">
    <oc r="F242">
      <v>2200</v>
    </oc>
    <nc r="F242">
      <v>7700</v>
    </nc>
  </rcc>
  <rcc rId="929" sId="1" numFmtId="4">
    <oc r="F75">
      <v>0</v>
    </oc>
    <nc r="F75">
      <v>580</v>
    </nc>
  </rcc>
  <rcc rId="930" sId="1" numFmtId="4">
    <oc r="F175">
      <v>0</v>
    </oc>
    <nc r="F175">
      <v>2549</v>
    </nc>
  </rcc>
  <rcc rId="931" sId="1" numFmtId="4">
    <oc r="F195">
      <v>27324</v>
    </oc>
    <nc r="F195">
      <v>7144</v>
    </nc>
  </rcc>
  <rcc rId="932" sId="1" numFmtId="4">
    <oc r="F196">
      <v>40433</v>
    </oc>
    <nc r="F196">
      <v>20012</v>
    </nc>
  </rcc>
  <rcc rId="933" sId="1" numFmtId="4">
    <oc r="F25">
      <v>4604</v>
    </oc>
    <nc r="F25">
      <v>6405</v>
    </nc>
  </rcc>
  <rcc rId="934" sId="1" numFmtId="4">
    <oc r="F26">
      <v>26485</v>
    </oc>
    <nc r="F26">
      <v>24173</v>
    </nc>
  </rcc>
  <rcc rId="935" sId="1" numFmtId="4">
    <oc r="F76">
      <v>1281</v>
    </oc>
    <nc r="F76">
      <v>2744</v>
    </nc>
  </rcc>
  <rcc rId="936" sId="1" numFmtId="4">
    <oc r="F77">
      <v>3922</v>
    </oc>
    <nc r="F77">
      <v>2496</v>
    </nc>
  </rcc>
  <rcc rId="937" sId="1" numFmtId="4">
    <oc r="F78">
      <v>695</v>
    </oc>
    <nc r="F78">
      <v>1005</v>
    </nc>
  </rcc>
  <rcc rId="938" sId="1" numFmtId="4">
    <oc r="F10">
      <v>370</v>
    </oc>
    <nc r="F10">
      <v>350</v>
    </nc>
  </rcc>
  <rcc rId="939" sId="1" numFmtId="4">
    <oc r="F11">
      <v>1676</v>
    </oc>
    <nc r="F11">
      <v>4038</v>
    </nc>
  </rcc>
  <rcc rId="940" sId="1" numFmtId="4">
    <oc r="F30">
      <v>2200</v>
    </oc>
    <nc r="F30">
      <v>4891</v>
    </nc>
  </rcc>
  <rcc rId="941" sId="1" numFmtId="4">
    <oc r="F79">
      <v>982</v>
    </oc>
    <nc r="F79">
      <v>952</v>
    </nc>
  </rcc>
  <rcc rId="942" sId="1" numFmtId="4">
    <oc r="F80">
      <v>132</v>
    </oc>
    <nc r="F80">
      <v>252</v>
    </nc>
  </rcc>
  <rcc rId="943" sId="1" numFmtId="4">
    <oc r="F81">
      <v>29</v>
    </oc>
    <nc r="F81">
      <v>30</v>
    </nc>
  </rcc>
  <rcc rId="944" sId="1" numFmtId="4">
    <oc r="F83">
      <v>400</v>
    </oc>
    <nc r="F83">
      <v>631</v>
    </nc>
  </rcc>
  <rcc rId="945" sId="1" numFmtId="4">
    <oc r="F297">
      <v>248</v>
    </oc>
    <nc r="F297">
      <v>194</v>
    </nc>
  </rcc>
  <rcc rId="946" sId="1" numFmtId="4">
    <oc r="F84">
      <v>494</v>
    </oc>
    <nc r="F84">
      <v>378</v>
    </nc>
  </rcc>
  <rcc rId="947" sId="1" numFmtId="4">
    <oc r="F85">
      <v>208</v>
    </oc>
    <nc r="F85">
      <v>234</v>
    </nc>
  </rcc>
  <rcc rId="948" sId="1" numFmtId="4">
    <oc r="F12">
      <v>1154</v>
    </oc>
    <nc r="F12">
      <v>421</v>
    </nc>
  </rcc>
  <rcc rId="949" sId="1" numFmtId="4">
    <oc r="F33">
      <v>10972</v>
    </oc>
    <nc r="F33">
      <v>23879</v>
    </nc>
  </rcc>
  <rcc rId="950" sId="1" numFmtId="4">
    <oc r="F86">
      <v>1600</v>
    </oc>
    <nc r="F86">
      <v>1700</v>
    </nc>
  </rcc>
  <rcc rId="951" sId="1" numFmtId="4">
    <oc r="F88">
      <v>100</v>
    </oc>
    <nc r="F88">
      <v>56</v>
    </nc>
  </rcc>
  <rcc rId="952" sId="1" numFmtId="4">
    <oc r="F89">
      <v>1214</v>
    </oc>
    <nc r="F89">
      <v>1473</v>
    </nc>
  </rcc>
  <rcc rId="953" sId="1" numFmtId="4">
    <oc r="F90">
      <v>313</v>
    </oc>
    <nc r="F90">
      <v>650</v>
    </nc>
  </rcc>
  <rcc rId="954" sId="1" numFmtId="4">
    <oc r="F91">
      <v>10</v>
    </oc>
    <nc r="F91">
      <v>20</v>
    </nc>
  </rcc>
  <rcc rId="955" sId="1" numFmtId="4">
    <oc r="F92">
      <v>4893</v>
    </oc>
    <nc r="F92">
      <v>6491</v>
    </nc>
  </rcc>
  <rcc rId="956" sId="1" numFmtId="4">
    <oc r="F93">
      <v>23332</v>
    </oc>
    <nc r="F93">
      <v>21440</v>
    </nc>
  </rcc>
  <rcc rId="957" sId="1" numFmtId="4">
    <oc r="F95">
      <v>0</v>
    </oc>
    <nc r="F95">
      <v>38</v>
    </nc>
  </rcc>
  <rcc rId="958" sId="1" numFmtId="4">
    <oc r="F97">
      <v>1074</v>
    </oc>
    <nc r="F97">
      <v>1280</v>
    </nc>
  </rcc>
  <rcc rId="959" sId="1" numFmtId="4">
    <oc r="F168">
      <v>2234</v>
    </oc>
    <nc r="F168">
      <v>1011</v>
    </nc>
  </rcc>
  <rcc rId="960" sId="1" numFmtId="4">
    <oc r="F298">
      <v>1700</v>
    </oc>
    <nc r="F298">
      <v>2100</v>
    </nc>
  </rcc>
  <rcc rId="961" sId="1" numFmtId="4">
    <oc r="F299">
      <v>563</v>
    </oc>
    <nc r="F299">
      <v>718</v>
    </nc>
  </rcc>
  <rcc rId="962" sId="1" numFmtId="4">
    <oc r="F300">
      <v>718</v>
    </oc>
    <nc r="F300">
      <v>732</v>
    </nc>
  </rcc>
  <rcc rId="963" sId="1" numFmtId="4">
    <oc r="F301">
      <v>114</v>
    </oc>
    <nc r="F301">
      <v>142</v>
    </nc>
  </rcc>
  <rcc rId="964" sId="1" numFmtId="4">
    <oc r="F302">
      <v>1486</v>
    </oc>
    <nc r="F302">
      <v>1458</v>
    </nc>
  </rcc>
  <rcc rId="965" sId="1" numFmtId="4">
    <oc r="F321">
      <v>0</v>
    </oc>
    <nc r="F321">
      <v>400</v>
    </nc>
  </rcc>
  <rcc rId="966" sId="1" numFmtId="4">
    <oc r="F322">
      <v>2234</v>
    </oc>
    <nc r="F322">
      <v>0</v>
    </nc>
  </rcc>
  <rcc rId="967" sId="1" numFmtId="4">
    <oc r="F167">
      <v>5165</v>
    </oc>
    <nc r="F167">
      <v>7817</v>
    </nc>
  </rcc>
  <rcc rId="968" sId="1" numFmtId="4">
    <oc r="F236">
      <v>1799</v>
    </oc>
    <nc r="F236">
      <v>1977</v>
    </nc>
  </rcc>
  <rcc rId="969" sId="1" numFmtId="4">
    <oc r="F303">
      <v>1318</v>
    </oc>
    <nc r="F303">
      <v>1206</v>
    </nc>
  </rcc>
  <rcc rId="970" sId="1" numFmtId="4">
    <oc r="F323">
      <v>10</v>
    </oc>
    <nc r="F323">
      <v>3</v>
    </nc>
  </rcc>
  <rcc rId="971" sId="1" numFmtId="4">
    <oc r="F324">
      <v>26</v>
    </oc>
    <nc r="F324">
      <v>1</v>
    </nc>
  </rcc>
  <rcc rId="972" sId="1" numFmtId="4">
    <oc r="F325">
      <v>200</v>
    </oc>
    <nc r="F325">
      <v>9480</v>
    </nc>
  </rcc>
  <rcc rId="973" sId="1" numFmtId="4">
    <oc r="F13">
      <v>350</v>
    </oc>
    <nc r="F13">
      <v>400</v>
    </nc>
  </rcc>
  <rcc rId="974" sId="1" numFmtId="4">
    <oc r="F98">
      <v>4984</v>
    </oc>
    <nc r="F98">
      <v>8557</v>
    </nc>
  </rcc>
  <rcc rId="975" sId="1" numFmtId="4">
    <oc r="F99">
      <v>350</v>
    </oc>
    <nc r="F99">
      <v>360</v>
    </nc>
  </rcc>
  <rcc rId="976" sId="1" numFmtId="4">
    <oc r="F101">
      <v>593</v>
    </oc>
    <nc r="F101">
      <v>719</v>
    </nc>
  </rcc>
  <rcc rId="977" sId="1" numFmtId="4">
    <oc r="F102">
      <v>450</v>
    </oc>
    <nc r="F102">
      <v>500</v>
    </nc>
  </rcc>
  <rcc rId="978" sId="1" numFmtId="4">
    <oc r="F107">
      <v>11524</v>
    </oc>
    <nc r="F107">
      <v>10631</v>
    </nc>
  </rcc>
  <rcc rId="979" sId="1" numFmtId="4">
    <oc r="F108">
      <v>376</v>
    </oc>
    <nc r="F108">
      <v>344</v>
    </nc>
  </rcc>
  <rcc rId="980" sId="1" numFmtId="4">
    <oc r="F290">
      <v>353</v>
    </oc>
    <nc r="F290">
      <v>740</v>
    </nc>
  </rcc>
  <rcc rId="981" sId="1" numFmtId="4">
    <oc r="F310">
      <v>243</v>
    </oc>
    <nc r="F310">
      <v>369</v>
    </nc>
  </rcc>
  <rcc rId="982" sId="1" numFmtId="4">
    <oc r="F311">
      <v>1092</v>
    </oc>
    <nc r="F311">
      <v>1074</v>
    </nc>
  </rcc>
  <rcc rId="983" sId="1" numFmtId="4">
    <oc r="F326">
      <v>495</v>
    </oc>
    <nc r="F326">
      <v>428</v>
    </nc>
  </rcc>
  <rcc rId="984" sId="1" numFmtId="4">
    <oc r="F111">
      <v>3575</v>
    </oc>
    <nc r="F111">
      <v>4849</v>
    </nc>
  </rcc>
  <rcc rId="985" sId="1" numFmtId="4">
    <oc r="F15">
      <v>1636</v>
    </oc>
    <nc r="F15">
      <v>0</v>
    </nc>
  </rcc>
  <rcc rId="986" sId="1" numFmtId="4">
    <oc r="F16">
      <v>5000</v>
    </oc>
    <nc r="F16">
      <v>6000</v>
    </nc>
  </rcc>
  <rcc rId="987" sId="1" numFmtId="4">
    <oc r="F17">
      <v>300</v>
    </oc>
    <nc r="F17">
      <v>200</v>
    </nc>
  </rcc>
  <rcc rId="988" sId="1" numFmtId="4">
    <oc r="F35">
      <v>1</v>
    </oc>
    <nc r="F35">
      <v>258</v>
    </nc>
  </rcc>
  <rcc rId="989" sId="1" numFmtId="4">
    <oc r="F36">
      <v>272</v>
    </oc>
    <nc r="F36">
      <v>1</v>
    </nc>
  </rcc>
  <rcc rId="990" sId="1" numFmtId="4">
    <oc r="F112">
      <v>900</v>
    </oc>
    <nc r="F112">
      <v>980</v>
    </nc>
  </rcc>
  <rcc rId="991" sId="1" numFmtId="4">
    <oc r="F113">
      <v>192</v>
    </oc>
    <nc r="F113">
      <v>0</v>
    </nc>
  </rcc>
  <rcc rId="992" sId="1" numFmtId="4">
    <oc r="F114">
      <v>28</v>
    </oc>
    <nc r="F114">
      <v>36</v>
    </nc>
  </rcc>
  <rcc rId="993" sId="1" numFmtId="4">
    <oc r="F115">
      <v>4160</v>
    </oc>
    <nc r="F115">
      <v>4880</v>
    </nc>
  </rcc>
  <rcc rId="994" sId="1" numFmtId="4">
    <oc r="F117">
      <v>549</v>
    </oc>
    <nc r="F117">
      <v>1176</v>
    </nc>
  </rcc>
  <rcc rId="995" sId="1" numFmtId="4">
    <oc r="F118">
      <v>500</v>
    </oc>
    <nc r="F118">
      <v>800</v>
    </nc>
  </rcc>
  <rcc rId="996" sId="1" numFmtId="4">
    <oc r="F119">
      <v>400</v>
    </oc>
    <nc r="F119">
      <v>380</v>
    </nc>
  </rcc>
  <rcc rId="997" sId="1" numFmtId="4">
    <oc r="F120">
      <v>578</v>
    </oc>
    <nc r="F120">
      <v>560</v>
    </nc>
  </rcc>
  <rcc rId="998" sId="1" numFmtId="4">
    <oc r="F197">
      <v>1831</v>
    </oc>
    <nc r="F197">
      <v>2231</v>
    </nc>
  </rcc>
  <rcc rId="999" sId="1" numFmtId="4">
    <oc r="F198">
      <v>4393</v>
    </oc>
    <nc r="F198">
      <v>4553</v>
    </nc>
  </rcc>
  <rcc rId="1000" sId="1" numFmtId="4">
    <oc r="F199">
      <v>0</v>
    </oc>
    <nc r="F199">
      <v>16980</v>
    </nc>
  </rcc>
  <rcc rId="1001" sId="1" numFmtId="4">
    <oc r="F201">
      <v>270</v>
    </oc>
    <nc r="F201">
      <v>608</v>
    </nc>
  </rcc>
  <rcc rId="1002" sId="1" numFmtId="4">
    <oc r="F202">
      <v>14693</v>
    </oc>
    <nc r="F202">
      <v>16963</v>
    </nc>
  </rcc>
  <rcc rId="1003" sId="1">
    <oc r="F230">
      <v>1394</v>
    </oc>
    <nc r="F230">
      <v>1481</v>
    </nc>
  </rcc>
  <rcc rId="1004" sId="1" numFmtId="4">
    <oc r="F261">
      <v>566</v>
    </oc>
    <nc r="F261">
      <v>568</v>
    </nc>
  </rcc>
  <rcc rId="1005" sId="1" numFmtId="4">
    <oc r="F291">
      <v>7172</v>
    </oc>
    <nc r="F291">
      <v>4617</v>
    </nc>
  </rcc>
  <rcc rId="1006" sId="1" numFmtId="4">
    <oc r="F304">
      <v>0</v>
    </oc>
    <nc r="F304">
      <v>150</v>
    </nc>
  </rcc>
  <rcc rId="1007" sId="1" numFmtId="4">
    <oc r="F305">
      <v>2000</v>
    </oc>
    <nc r="F305">
      <v>1300</v>
    </nc>
  </rcc>
  <rrc rId="1008" sId="1" ref="A50:XFD50" action="insertRow"/>
  <rcc rId="1009" sId="1">
    <nc r="D50" t="inlineStr">
      <is>
        <t>0617э</t>
      </is>
    </nc>
  </rcc>
  <rcc rId="1010" sId="1">
    <nc r="E50" t="inlineStr">
      <is>
        <t>Кошки\Ф5\Кшк503/160\Ф1</t>
      </is>
    </nc>
  </rcc>
  <rcc rId="1011" sId="1" numFmtId="4">
    <nc r="F50">
      <v>300</v>
    </nc>
  </rcc>
  <rcc rId="1012" sId="1" numFmtId="4">
    <oc r="F188">
      <v>3160</v>
    </oc>
    <nc r="F188">
      <v>3440</v>
    </nc>
  </rcc>
  <rcc rId="1013" sId="1" numFmtId="4">
    <oc r="F124">
      <v>154</v>
    </oc>
    <nc r="F124">
      <v>570</v>
    </nc>
  </rcc>
  <rcc rId="1014" sId="1" numFmtId="4">
    <oc r="F125">
      <v>20</v>
    </oc>
    <nc r="F125">
      <v>120</v>
    </nc>
  </rcc>
  <rcc rId="1015" sId="1" numFmtId="4">
    <oc r="F127">
      <v>145</v>
    </oc>
    <nc r="F127">
      <v>200</v>
    </nc>
  </rcc>
  <rcc rId="1016" sId="1" numFmtId="4">
    <oc r="F207">
      <v>1130</v>
    </oc>
    <nc r="F207">
      <v>0</v>
    </nc>
  </rcc>
  <rcc rId="1017" sId="1" numFmtId="4">
    <oc r="F208">
      <v>0</v>
    </oc>
    <nc r="F208">
      <v>1800</v>
    </nc>
  </rcc>
  <rcc rId="1018" sId="1" numFmtId="4">
    <oc r="F209">
      <v>877</v>
    </oc>
    <nc r="F209">
      <v>492</v>
    </nc>
  </rcc>
  <rcc rId="1019" sId="1" numFmtId="4">
    <oc r="F307">
      <v>557</v>
    </oc>
    <nc r="F307">
      <v>529</v>
    </nc>
  </rcc>
  <rcc rId="1020" sId="1" numFmtId="4">
    <oc r="F328">
      <v>322</v>
    </oc>
    <nc r="F328">
      <v>416</v>
    </nc>
  </rcc>
  <rcc rId="1021" sId="1" numFmtId="4">
    <oc r="F329">
      <v>863</v>
    </oc>
    <nc r="F329">
      <v>700</v>
    </nc>
  </rcc>
  <rcc rId="1022" sId="1" numFmtId="4">
    <oc r="F123">
      <v>863</v>
    </oc>
    <nc r="F123">
      <v>0</v>
    </nc>
  </rcc>
  <rcc rId="1023" sId="1" numFmtId="4">
    <oc r="F330">
      <v>100</v>
    </oc>
    <nc r="F330">
      <v>168</v>
    </nc>
  </rcc>
  <rcc rId="1024" sId="1" numFmtId="4">
    <oc r="F41">
      <v>1608</v>
    </oc>
    <nc r="F41">
      <v>1619</v>
    </nc>
  </rcc>
  <rcc rId="1025" sId="1" numFmtId="4">
    <oc r="F60">
      <v>2136</v>
    </oc>
    <nc r="F60">
      <v>2785</v>
    </nc>
  </rcc>
  <rcc rId="1026" sId="1" numFmtId="4">
    <oc r="F128">
      <v>440</v>
    </oc>
    <nc r="F128">
      <v>820</v>
    </nc>
  </rcc>
  <rcc rId="1027" sId="1" numFmtId="4">
    <oc r="F129">
      <v>581</v>
    </oc>
    <nc r="F129">
      <v>605</v>
    </nc>
  </rcc>
  <rcc rId="1028" sId="1" numFmtId="4">
    <oc r="F130">
      <v>28</v>
    </oc>
    <nc r="F130">
      <v>47</v>
    </nc>
  </rcc>
  <rcc rId="1029" sId="1" numFmtId="4">
    <oc r="F265">
      <v>50</v>
    </oc>
    <nc r="F265">
      <v>42</v>
    </nc>
  </rcc>
  <rcc rId="1030" sId="1" numFmtId="4">
    <oc r="F266">
      <v>200</v>
    </oc>
    <nc r="F266">
      <v>201</v>
    </nc>
  </rcc>
  <rcc rId="1031" sId="1" numFmtId="4">
    <oc r="F294">
      <v>250</v>
    </oc>
    <nc r="F294">
      <v>300</v>
    </nc>
  </rcc>
  <rcc rId="1032" sId="1" numFmtId="4">
    <oc r="F18">
      <v>1948</v>
    </oc>
    <nc r="F18">
      <v>2283</v>
    </nc>
  </rcc>
  <rcc rId="1033" sId="1" numFmtId="4">
    <oc r="F134">
      <v>4260</v>
    </oc>
    <nc r="F134">
      <v>5043</v>
    </nc>
  </rcc>
  <rcc rId="1034" sId="1" numFmtId="4">
    <oc r="F135">
      <v>837</v>
    </oc>
    <nc r="F135">
      <v>1173</v>
    </nc>
  </rcc>
  <rcc rId="1035" sId="1" numFmtId="4">
    <oc r="F136">
      <v>19158</v>
    </oc>
    <nc r="F136">
      <v>21450</v>
    </nc>
  </rcc>
  <rcc rId="1036" sId="1" numFmtId="4">
    <oc r="F191">
      <v>150</v>
    </oc>
    <nc r="F191">
      <v>0</v>
    </nc>
  </rcc>
  <rcc rId="1037" sId="1" numFmtId="4">
    <oc r="F137">
      <v>1048</v>
    </oc>
    <nc r="F137">
      <v>1089</v>
    </nc>
  </rcc>
  <rcc rId="1038" sId="1" numFmtId="4">
    <oc r="F138">
      <v>420</v>
    </oc>
    <nc r="F138">
      <v>630</v>
    </nc>
  </rcc>
  <rcc rId="1039" sId="1" numFmtId="4">
    <oc r="F139">
      <v>223</v>
    </oc>
    <nc r="F139">
      <v>206</v>
    </nc>
  </rcc>
  <rcc rId="1040" sId="1" numFmtId="4">
    <oc r="F141">
      <v>633</v>
    </oc>
    <nc r="F141">
      <v>618</v>
    </nc>
  </rcc>
  <rcc rId="1041" sId="1" numFmtId="4">
    <oc r="F42">
      <v>1374</v>
    </oc>
    <nc r="F42">
      <v>1772</v>
    </nc>
  </rcc>
  <rcc rId="1042" sId="1" numFmtId="4">
    <oc r="F43">
      <v>985</v>
    </oc>
    <nc r="F43">
      <v>1318</v>
    </nc>
  </rcc>
  <rcc rId="1043" sId="1" numFmtId="4">
    <oc r="F44">
      <v>2021</v>
    </oc>
    <nc r="F44">
      <v>2265</v>
    </nc>
  </rcc>
  <rcc rId="1044" sId="1" numFmtId="4">
    <oc r="F142">
      <v>477</v>
    </oc>
    <nc r="F142">
      <v>306</v>
    </nc>
  </rcc>
  <rcc rId="1045" sId="1" numFmtId="4">
    <oc r="F19">
      <v>58000</v>
    </oc>
    <nc r="F19">
      <v>55440</v>
    </nc>
  </rcc>
  <rcc rId="1046" sId="1" numFmtId="4">
    <oc r="F45">
      <v>4800</v>
    </oc>
    <nc r="F45">
      <v>5140</v>
    </nc>
  </rcc>
  <rcc rId="1047" sId="1" numFmtId="4">
    <oc r="F143">
      <v>49224</v>
    </oc>
    <nc r="F143">
      <v>51156</v>
    </nc>
  </rcc>
  <rcc rId="1048" sId="1" numFmtId="4">
    <oc r="F170">
      <v>179</v>
    </oc>
    <nc r="F170">
      <v>828</v>
    </nc>
  </rcc>
  <rcc rId="1049" sId="1" numFmtId="4">
    <oc r="F211">
      <v>45</v>
    </oc>
    <nc r="F211">
      <v>46</v>
    </nc>
  </rcc>
  <rcc rId="1050" sId="1" numFmtId="4">
    <oc r="F212">
      <v>365</v>
    </oc>
    <nc r="F212">
      <v>393</v>
    </nc>
  </rcc>
  <rcc rId="1051" sId="1" numFmtId="4">
    <oc r="F214">
      <v>37</v>
    </oc>
    <nc r="F214">
      <v>40</v>
    </nc>
  </rcc>
  <rcc rId="1052" sId="1" numFmtId="4">
    <oc r="F46">
      <v>1344</v>
    </oc>
    <nc r="F46">
      <v>2394</v>
    </nc>
  </rcc>
  <rcc rId="1053" sId="1" numFmtId="4">
    <oc r="F47">
      <v>1314</v>
    </oc>
    <nc r="F47">
      <v>780</v>
    </nc>
  </rcc>
  <rcc rId="1054" sId="1" numFmtId="4">
    <oc r="F144">
      <v>131</v>
    </oc>
    <nc r="F144">
      <v>240</v>
    </nc>
  </rcc>
  <rcc rId="1055" sId="1" numFmtId="4">
    <oc r="F145">
      <v>210</v>
    </oc>
    <nc r="F145">
      <v>270</v>
    </nc>
  </rcc>
  <rcc rId="1056" sId="1" numFmtId="4">
    <oc r="F146">
      <v>920</v>
    </oc>
    <nc r="F146">
      <v>900</v>
    </nc>
  </rcc>
  <rcc rId="1057" sId="1" numFmtId="4">
    <oc r="F147">
      <v>2321</v>
    </oc>
    <nc r="F147">
      <v>2140</v>
    </nc>
  </rcc>
  <rcc rId="1058" sId="1" numFmtId="4">
    <oc r="F148">
      <v>35560</v>
    </oc>
    <nc r="F148">
      <v>35960</v>
    </nc>
  </rcc>
  <rcc rId="1059" sId="1" numFmtId="4">
    <oc r="F150">
      <v>1186</v>
    </oc>
    <nc r="F150">
      <v>1206</v>
    </nc>
  </rcc>
  <rcc rId="1060" sId="1" numFmtId="4">
    <oc r="F151">
      <v>1266</v>
    </oc>
    <nc r="F151">
      <v>1382</v>
    </nc>
  </rcc>
  <rcc rId="1061" sId="1">
    <oc r="F228">
      <v>4574</v>
    </oc>
    <nc r="F228">
      <v>10050</v>
    </nc>
  </rcc>
  <rcc rId="1062" sId="1">
    <oc r="F229">
      <v>2773</v>
    </oc>
    <nc r="F229">
      <v>3361</v>
    </nc>
  </rcc>
  <rcc rId="1063" sId="1">
    <oc r="F230">
      <v>1745</v>
    </oc>
    <nc r="F230">
      <v>2463</v>
    </nc>
  </rcc>
  <rcc rId="1064" sId="1" numFmtId="4">
    <oc r="F308">
      <v>198</v>
    </oc>
    <nc r="F308">
      <v>231</v>
    </nc>
  </rcc>
  <rcc rId="1065" sId="1" numFmtId="4">
    <oc r="F333">
      <v>5820</v>
    </oc>
    <nc r="F333">
      <v>27840</v>
    </nc>
  </rcc>
  <rcc rId="1066" sId="1" numFmtId="4">
    <oc r="F48">
      <v>2272</v>
    </oc>
    <nc r="F48">
      <v>2365</v>
    </nc>
  </rcc>
  <rcc rId="1067" sId="1" numFmtId="4">
    <oc r="F49">
      <v>0</v>
    </oc>
    <nc r="F49">
      <v>15</v>
    </nc>
  </rcc>
  <rcc rId="1068" sId="1" numFmtId="4">
    <oc r="F152">
      <v>78</v>
    </oc>
    <nc r="F152">
      <v>106</v>
    </nc>
  </rcc>
  <rcc rId="1069" sId="1" numFmtId="4">
    <oc r="F153">
      <v>29</v>
    </oc>
    <nc r="F153">
      <v>26</v>
    </nc>
  </rcc>
  <rcc rId="1070" sId="1" numFmtId="4">
    <oc r="F154">
      <v>1240</v>
    </oc>
    <nc r="F154">
      <v>1320</v>
    </nc>
  </rcc>
  <rcc rId="1071" sId="1" numFmtId="4">
    <oc r="F157">
      <v>34</v>
    </oc>
    <nc r="F157">
      <v>29</v>
    </nc>
  </rcc>
  <rcc rId="1072" sId="1" numFmtId="4">
    <oc r="F159">
      <v>13</v>
    </oc>
    <nc r="F159">
      <v>10</v>
    </nc>
  </rcc>
  <rcc rId="1073" sId="1" numFmtId="4">
    <oc r="F160">
      <v>2120</v>
    </oc>
    <nc r="F160">
      <v>2150</v>
    </nc>
  </rcc>
  <rcc rId="1074" sId="1" numFmtId="4">
    <oc r="F161">
      <v>1778</v>
    </oc>
    <nc r="F161">
      <v>2075</v>
    </nc>
  </rcc>
  <rcc rId="1075" sId="1" numFmtId="4">
    <oc r="F175">
      <v>2440</v>
    </oc>
    <nc r="F175">
      <v>0</v>
    </nc>
  </rcc>
  <rcc rId="1076" sId="1">
    <oc r="F192">
      <v>1260</v>
    </oc>
    <nc r="F192">
      <v>427</v>
    </nc>
  </rcc>
  <rcc rId="1077" sId="1" numFmtId="4">
    <oc r="F215">
      <v>596</v>
    </oc>
    <nc r="F215">
      <v>1008</v>
    </nc>
  </rcc>
  <rcc rId="1078" sId="1" numFmtId="4">
    <oc r="F216">
      <v>826</v>
    </oc>
    <nc r="F216">
      <v>1054</v>
    </nc>
  </rcc>
  <rcc rId="1079" sId="1" numFmtId="4">
    <oc r="F226">
      <v>265</v>
    </oc>
    <nc r="F226">
      <v>632</v>
    </nc>
  </rcc>
  <rcc rId="1080" sId="1">
    <oc r="F227">
      <v>450</v>
    </oc>
    <nc r="F227">
      <v>1200</v>
    </nc>
  </rcc>
  <rcc rId="1081" sId="1" numFmtId="4">
    <oc r="F235">
      <v>465</v>
    </oc>
    <nc r="F235">
      <v>406</v>
    </nc>
  </rcc>
  <rcc rId="1082" sId="1" numFmtId="4">
    <oc r="F239">
      <v>594</v>
    </oc>
    <nc r="F239">
      <v>494</v>
    </nc>
  </rcc>
  <rcc rId="1083" sId="1" numFmtId="4">
    <oc r="F244">
      <v>899</v>
    </oc>
    <nc r="F244">
      <v>659</v>
    </nc>
  </rcc>
  <rcc rId="1084" sId="1" numFmtId="4">
    <oc r="F245">
      <v>701</v>
    </oc>
    <nc r="F245">
      <v>973</v>
    </nc>
  </rcc>
  <rcc rId="1085" sId="1" numFmtId="4">
    <oc r="F246">
      <v>0</v>
    </oc>
    <nc r="F246">
      <v>80</v>
    </nc>
  </rcc>
  <rcc rId="1086" sId="1" numFmtId="4">
    <oc r="F248">
      <v>3500</v>
    </oc>
    <nc r="F248">
      <v>2000</v>
    </nc>
  </rcc>
  <rcc rId="1087" sId="1" numFmtId="4">
    <oc r="F249">
      <v>500</v>
    </oc>
    <nc r="F249">
      <v>700</v>
    </nc>
  </rcc>
  <rcc rId="1088" sId="1" numFmtId="4">
    <oc r="F254">
      <v>1652</v>
    </oc>
    <nc r="F254">
      <v>200</v>
    </nc>
  </rcc>
  <rcc rId="1089" sId="1" numFmtId="4">
    <oc r="F255">
      <v>260</v>
    </oc>
    <nc r="F255">
      <v>160</v>
    </nc>
  </rcc>
  <rcc rId="1090" sId="1" numFmtId="4">
    <oc r="F257">
      <v>120</v>
    </oc>
    <nc r="F257">
      <v>175</v>
    </nc>
  </rcc>
  <rcc rId="1091" sId="1" numFmtId="4">
    <oc r="F267">
      <v>0</v>
    </oc>
    <nc r="F267">
      <v>3440</v>
    </nc>
  </rcc>
  <rcc rId="1092" sId="1" numFmtId="4">
    <oc r="F268">
      <v>335</v>
    </oc>
    <nc r="F268">
      <v>252</v>
    </nc>
  </rcc>
  <rcc rId="1093" sId="1" numFmtId="4">
    <oc r="F271">
      <v>209</v>
    </oc>
    <nc r="F271">
      <v>211</v>
    </nc>
  </rcc>
  <rcc rId="1094" sId="1" numFmtId="4">
    <oc r="F272">
      <v>1234</v>
    </oc>
    <nc r="F272">
      <v>1210</v>
    </nc>
  </rcc>
  <rcc rId="1095" sId="1" numFmtId="4">
    <oc r="F281">
      <v>0</v>
    </oc>
    <nc r="F281">
      <v>250</v>
    </nc>
  </rcc>
  <rcc rId="1096" sId="1" numFmtId="4">
    <oc r="F282">
      <v>234</v>
    </oc>
    <nc r="F282">
      <v>0</v>
    </nc>
  </rcc>
  <rcc rId="1097" sId="1" numFmtId="4">
    <oc r="F286">
      <v>1580</v>
    </oc>
    <nc r="F286">
      <v>406</v>
    </nc>
  </rcc>
  <rcc rId="1098" sId="1" numFmtId="4">
    <oc r="F287">
      <v>757</v>
    </oc>
    <nc r="F287">
      <v>1920</v>
    </nc>
  </rcc>
  <rcc rId="1099" sId="1" numFmtId="4">
    <oc r="F288">
      <v>360</v>
    </oc>
    <nc r="F288">
      <v>1085</v>
    </nc>
  </rcc>
  <rcc rId="1100" sId="1" numFmtId="4">
    <oc r="F20">
      <v>400</v>
    </oc>
    <nc r="F20">
      <v>1197</v>
    </nc>
  </rcc>
  <rcc rId="1101" sId="1" numFmtId="4">
    <oc r="F52">
      <v>2501</v>
    </oc>
    <nc r="F52">
      <v>3006</v>
    </nc>
  </rcc>
  <rcc rId="1102" sId="1" numFmtId="4">
    <oc r="F53">
      <v>605</v>
    </oc>
    <nc r="F53">
      <v>920</v>
    </nc>
  </rcc>
  <rcc rId="1103" sId="1" numFmtId="4">
    <oc r="F54">
      <v>225</v>
    </oc>
    <nc r="F54">
      <v>489</v>
    </nc>
  </rcc>
  <rcc rId="1104" sId="1" numFmtId="4">
    <oc r="F171">
      <v>111</v>
    </oc>
    <nc r="F171">
      <v>201</v>
    </nc>
  </rcc>
  <rcc rId="1105" sId="1" numFmtId="4">
    <oc r="F172">
      <v>11</v>
    </oc>
    <nc r="F172">
      <v>12</v>
    </nc>
  </rcc>
  <rcc rId="1106" sId="1" numFmtId="4">
    <oc r="F173">
      <v>90</v>
    </oc>
    <nc r="F173">
      <v>0</v>
    </nc>
  </rcc>
  <rcc rId="1107" sId="1" numFmtId="4">
    <oc r="F217">
      <v>0</v>
    </oc>
    <nc r="F217">
      <v>1340</v>
    </nc>
  </rcc>
  <rcc rId="1108" sId="1" numFmtId="4">
    <oc r="F256">
      <v>348</v>
    </oc>
    <nc r="F256">
      <v>350</v>
    </nc>
  </rcc>
  <rcc rId="1109" sId="1" numFmtId="4">
    <oc r="F259">
      <v>4444</v>
    </oc>
    <nc r="F259">
      <v>4291</v>
    </nc>
  </rcc>
  <rcc rId="1110" sId="1" numFmtId="4">
    <oc r="F263">
      <v>700</v>
    </oc>
    <nc r="F263">
      <v>650</v>
    </nc>
  </rcc>
  <rcc rId="1111" sId="1" numFmtId="4">
    <oc r="F269">
      <v>220</v>
    </oc>
    <nc r="F269">
      <v>230</v>
    </nc>
  </rcc>
  <rcc rId="1112" sId="1" numFmtId="4">
    <oc r="F319">
      <v>726</v>
    </oc>
    <nc r="F319">
      <v>1480</v>
    </nc>
  </rcc>
  <rcc rId="1113" sId="1" numFmtId="4">
    <oc r="F334">
      <v>566</v>
    </oc>
    <nc r="F334">
      <v>622</v>
    </nc>
  </rcc>
  <rcc rId="1114" sId="1" numFmtId="4">
    <oc r="F21">
      <v>129</v>
    </oc>
    <nc r="F21">
      <v>130</v>
    </nc>
  </rcc>
  <rcc rId="1115" sId="1" numFmtId="4">
    <oc r="F55">
      <v>36</v>
    </oc>
    <nc r="F55">
      <v>207</v>
    </nc>
  </rcc>
  <rcc rId="1116" sId="1" numFmtId="4">
    <oc r="F56">
      <v>40</v>
    </oc>
    <nc r="F56">
      <v>33</v>
    </nc>
  </rcc>
  <rcc rId="1117" sId="1" numFmtId="4">
    <oc r="F58">
      <v>1834</v>
    </oc>
    <nc r="F58">
      <v>1863</v>
    </nc>
  </rcc>
  <rcc rId="1118" sId="1" numFmtId="4">
    <oc r="F62">
      <v>9</v>
    </oc>
    <nc r="F62">
      <v>0</v>
    </nc>
  </rcc>
  <rcc rId="1119" sId="1" numFmtId="4">
    <oc r="F63">
      <v>1272</v>
    </oc>
    <nc r="F63">
      <v>2008</v>
    </nc>
  </rcc>
  <rcc rId="1120" sId="1" numFmtId="4">
    <oc r="F164">
      <v>350</v>
    </oc>
    <nc r="F164">
      <v>300</v>
    </nc>
  </rcc>
  <rcc rId="1121" sId="1" numFmtId="4">
    <oc r="F166">
      <v>7121</v>
    </oc>
    <nc r="F166">
      <v>6583</v>
    </nc>
  </rcc>
  <rcc rId="1122" sId="1" numFmtId="4">
    <oc r="F167">
      <v>467</v>
    </oc>
    <nc r="F167">
      <v>1207</v>
    </nc>
  </rcc>
  <rcc rId="1123" sId="1" numFmtId="4">
    <oc r="F178">
      <v>350</v>
    </oc>
    <nc r="F178">
      <v>300</v>
    </nc>
  </rcc>
  <rcc rId="1124" sId="1" numFmtId="4">
    <oc r="F179">
      <v>992</v>
    </oc>
    <nc r="F179">
      <v>1306</v>
    </nc>
  </rcc>
  <rcc rId="1125" sId="1" numFmtId="4">
    <oc r="F181">
      <v>265</v>
    </oc>
    <nc r="F181">
      <v>290</v>
    </nc>
  </rcc>
  <rcc rId="1126" sId="1" numFmtId="4">
    <oc r="F183">
      <v>5483</v>
    </oc>
    <nc r="F183">
      <v>3888</v>
    </nc>
  </rcc>
  <rcc rId="1127" sId="1" numFmtId="4">
    <oc r="F184">
      <v>848</v>
    </oc>
    <nc r="F184">
      <v>472</v>
    </nc>
  </rcc>
  <rcc rId="1128" sId="1" numFmtId="4">
    <oc r="F218">
      <v>0</v>
    </oc>
    <nc r="F218">
      <v>13453</v>
    </nc>
  </rcc>
  <rcc rId="1129" sId="1" numFmtId="4">
    <oc r="F220">
      <v>31</v>
    </oc>
    <nc r="F220">
      <v>23</v>
    </nc>
  </rcc>
  <rcc rId="1130" sId="1" numFmtId="4">
    <oc r="F221">
      <v>175</v>
    </oc>
    <nc r="F221">
      <v>103</v>
    </nc>
  </rcc>
  <rcc rId="1131" sId="1" numFmtId="4">
    <oc r="F222">
      <v>2479</v>
    </oc>
    <nc r="F222">
      <v>6279</v>
    </nc>
  </rcc>
  <rcc rId="1132" sId="1" numFmtId="4">
    <oc r="F223">
      <v>3573</v>
    </oc>
    <nc r="F223">
      <v>136210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Q341"/>
  <sheetViews>
    <sheetView tabSelected="1" view="pageBreakPreview" zoomScale="110" zoomScaleSheetLayoutView="110" workbookViewId="0">
      <selection activeCell="E345" sqref="E345"/>
    </sheetView>
  </sheetViews>
  <sheetFormatPr defaultRowHeight="15"/>
  <cols>
    <col min="1" max="1" width="3.28515625" customWidth="1"/>
    <col min="2" max="2" width="27.7109375" customWidth="1"/>
    <col min="3" max="3" width="12.28515625" hidden="1" customWidth="1"/>
    <col min="5" max="5" width="34.85546875" customWidth="1"/>
    <col min="6" max="6" width="10.7109375" customWidth="1"/>
    <col min="7" max="7" width="9.28515625" bestFit="1" customWidth="1"/>
    <col min="8" max="8" width="12.140625" bestFit="1" customWidth="1"/>
    <col min="9" max="9" width="9.28515625" customWidth="1"/>
    <col min="10" max="10" width="9.42578125" customWidth="1"/>
    <col min="11" max="11" width="12.28515625" bestFit="1" customWidth="1"/>
  </cols>
  <sheetData>
    <row r="2" spans="1:17" ht="18.75">
      <c r="B2" s="12" t="s">
        <v>331</v>
      </c>
    </row>
    <row r="3" spans="1:17" hidden="1"/>
    <row r="4" spans="1:17" hidden="1">
      <c r="A4" s="2"/>
      <c r="B4" s="279" t="s">
        <v>0</v>
      </c>
      <c r="C4" s="282" t="s">
        <v>1</v>
      </c>
      <c r="D4" s="271" t="s">
        <v>2</v>
      </c>
      <c r="E4" s="272"/>
      <c r="F4" s="272"/>
      <c r="G4" s="272"/>
      <c r="H4" s="272"/>
      <c r="I4" s="273"/>
      <c r="J4" s="277" t="s">
        <v>10</v>
      </c>
      <c r="K4" s="278"/>
      <c r="L4" s="1"/>
      <c r="M4" s="1"/>
      <c r="N4" s="1"/>
      <c r="O4" s="1"/>
      <c r="P4" s="1"/>
      <c r="Q4" s="1"/>
    </row>
    <row r="5" spans="1:17" hidden="1">
      <c r="A5" s="2"/>
      <c r="B5" s="280"/>
      <c r="C5" s="283"/>
      <c r="D5" s="274" t="s">
        <v>3</v>
      </c>
      <c r="E5" s="275"/>
      <c r="F5" s="275"/>
      <c r="G5" s="275" t="s">
        <v>4</v>
      </c>
      <c r="H5" s="276"/>
      <c r="I5" s="283" t="s">
        <v>5</v>
      </c>
      <c r="J5" s="285" t="s">
        <v>11</v>
      </c>
      <c r="K5" s="287" t="s">
        <v>12</v>
      </c>
      <c r="L5" s="1"/>
      <c r="M5" s="1"/>
      <c r="N5" s="1"/>
      <c r="O5" s="1"/>
      <c r="P5" s="1"/>
      <c r="Q5" s="1"/>
    </row>
    <row r="6" spans="1:17" ht="90" hidden="1">
      <c r="A6" s="2"/>
      <c r="B6" s="281"/>
      <c r="C6" s="284"/>
      <c r="D6" s="26" t="s">
        <v>6</v>
      </c>
      <c r="E6" s="4" t="s">
        <v>7</v>
      </c>
      <c r="F6" s="14" t="s">
        <v>8</v>
      </c>
      <c r="G6" s="13" t="s">
        <v>9</v>
      </c>
      <c r="H6" s="14" t="s">
        <v>8</v>
      </c>
      <c r="I6" s="284"/>
      <c r="J6" s="286"/>
      <c r="K6" s="288"/>
      <c r="L6" s="1"/>
      <c r="M6" s="1"/>
      <c r="N6" s="1"/>
      <c r="O6" s="1"/>
      <c r="P6" s="1"/>
      <c r="Q6" s="1"/>
    </row>
    <row r="7" spans="1:17" ht="25.5" hidden="1" customHeight="1" thickBot="1">
      <c r="A7" s="2"/>
      <c r="B7" s="18">
        <v>1</v>
      </c>
      <c r="C7" s="17">
        <v>2</v>
      </c>
      <c r="D7" s="16">
        <v>3</v>
      </c>
      <c r="E7" s="3">
        <v>4</v>
      </c>
      <c r="F7" s="15">
        <v>5</v>
      </c>
      <c r="G7" s="5">
        <v>6</v>
      </c>
      <c r="H7" s="15">
        <v>7</v>
      </c>
      <c r="I7" s="17" t="s">
        <v>15</v>
      </c>
      <c r="J7" s="5" t="s">
        <v>14</v>
      </c>
      <c r="K7" s="6" t="s">
        <v>13</v>
      </c>
      <c r="L7" s="1"/>
      <c r="M7" s="1"/>
      <c r="N7" s="1"/>
      <c r="O7" s="1"/>
      <c r="P7" s="1"/>
      <c r="Q7" s="1"/>
    </row>
    <row r="8" spans="1:17" ht="16.5" hidden="1" customHeight="1">
      <c r="B8" s="209" t="s">
        <v>16</v>
      </c>
      <c r="C8" s="197">
        <v>460768</v>
      </c>
      <c r="D8" s="99" t="s">
        <v>295</v>
      </c>
      <c r="E8" s="66" t="s">
        <v>293</v>
      </c>
      <c r="F8" s="172">
        <v>761</v>
      </c>
      <c r="G8" s="214">
        <v>872</v>
      </c>
      <c r="H8" s="212">
        <v>129097</v>
      </c>
      <c r="I8" s="216">
        <f>SUM(F8:F21)+H8</f>
        <v>238177</v>
      </c>
      <c r="J8" s="219">
        <f>C8-I8</f>
        <v>222591</v>
      </c>
      <c r="K8" s="221">
        <f>J8/C8*100</f>
        <v>48.308693312035558</v>
      </c>
      <c r="L8" s="1"/>
      <c r="M8" s="1"/>
      <c r="N8" s="1"/>
      <c r="O8" s="1"/>
      <c r="P8" s="1"/>
      <c r="Q8" s="1"/>
    </row>
    <row r="9" spans="1:17" ht="16.5" hidden="1" customHeight="1">
      <c r="B9" s="210"/>
      <c r="C9" s="211"/>
      <c r="D9" s="99" t="s">
        <v>33</v>
      </c>
      <c r="E9" s="66" t="s">
        <v>310</v>
      </c>
      <c r="F9" s="172">
        <v>37560</v>
      </c>
      <c r="G9" s="215"/>
      <c r="H9" s="213"/>
      <c r="I9" s="217"/>
      <c r="J9" s="220"/>
      <c r="K9" s="222"/>
      <c r="L9" s="1"/>
      <c r="M9" s="1"/>
      <c r="N9" s="1"/>
      <c r="O9" s="1"/>
      <c r="P9" s="1"/>
      <c r="Q9" s="1"/>
    </row>
    <row r="10" spans="1:17">
      <c r="B10" s="210"/>
      <c r="C10" s="346"/>
      <c r="D10" s="191" t="s">
        <v>281</v>
      </c>
      <c r="E10" s="192" t="s">
        <v>276</v>
      </c>
      <c r="F10" s="172">
        <v>350</v>
      </c>
      <c r="G10" s="215"/>
      <c r="H10" s="213"/>
      <c r="I10" s="218"/>
      <c r="J10" s="220"/>
      <c r="K10" s="222"/>
      <c r="L10" s="1"/>
      <c r="M10" s="1"/>
      <c r="N10" s="1"/>
      <c r="O10" s="1"/>
      <c r="P10" s="1"/>
      <c r="Q10" s="1"/>
    </row>
    <row r="11" spans="1:17" ht="15" customHeight="1">
      <c r="B11" s="210"/>
      <c r="C11" s="346"/>
      <c r="D11" s="191" t="s">
        <v>240</v>
      </c>
      <c r="E11" s="192" t="s">
        <v>277</v>
      </c>
      <c r="F11" s="172">
        <v>4038</v>
      </c>
      <c r="G11" s="215"/>
      <c r="H11" s="213"/>
      <c r="I11" s="218"/>
      <c r="J11" s="220"/>
      <c r="K11" s="222"/>
      <c r="L11" s="1"/>
      <c r="M11" s="1"/>
      <c r="N11" s="1"/>
      <c r="O11" s="1"/>
      <c r="P11" s="1"/>
      <c r="Q11" s="1"/>
    </row>
    <row r="12" spans="1:17" hidden="1">
      <c r="B12" s="210"/>
      <c r="C12" s="211"/>
      <c r="D12" s="99" t="s">
        <v>283</v>
      </c>
      <c r="E12" s="66" t="s">
        <v>276</v>
      </c>
      <c r="F12" s="172">
        <v>421</v>
      </c>
      <c r="G12" s="215"/>
      <c r="H12" s="213"/>
      <c r="I12" s="218"/>
      <c r="J12" s="220"/>
      <c r="K12" s="222"/>
      <c r="L12" s="1"/>
      <c r="M12" s="1"/>
      <c r="N12" s="1"/>
      <c r="O12" s="1"/>
      <c r="P12" s="1"/>
      <c r="Q12" s="1"/>
    </row>
    <row r="13" spans="1:17" hidden="1">
      <c r="B13" s="210"/>
      <c r="C13" s="211"/>
      <c r="D13" s="99" t="s">
        <v>285</v>
      </c>
      <c r="E13" s="66" t="s">
        <v>311</v>
      </c>
      <c r="F13" s="172">
        <v>400</v>
      </c>
      <c r="G13" s="215"/>
      <c r="H13" s="213"/>
      <c r="I13" s="218"/>
      <c r="J13" s="220"/>
      <c r="K13" s="222"/>
      <c r="L13" s="1"/>
      <c r="M13" s="1"/>
      <c r="N13" s="1"/>
      <c r="O13" s="1"/>
      <c r="P13" s="1"/>
      <c r="Q13" s="1"/>
    </row>
    <row r="14" spans="1:17" hidden="1">
      <c r="B14" s="210"/>
      <c r="C14" s="211"/>
      <c r="D14" s="99" t="s">
        <v>286</v>
      </c>
      <c r="E14" s="66" t="s">
        <v>312</v>
      </c>
      <c r="F14" s="172">
        <v>300</v>
      </c>
      <c r="G14" s="215"/>
      <c r="H14" s="213"/>
      <c r="I14" s="218"/>
      <c r="J14" s="220"/>
      <c r="K14" s="222"/>
      <c r="L14" s="1"/>
      <c r="M14" s="1"/>
      <c r="N14" s="1"/>
      <c r="O14" s="1"/>
      <c r="P14" s="1"/>
      <c r="Q14" s="1"/>
    </row>
    <row r="15" spans="1:17" hidden="1">
      <c r="B15" s="210"/>
      <c r="C15" s="211"/>
      <c r="D15" s="99" t="s">
        <v>287</v>
      </c>
      <c r="E15" s="66" t="s">
        <v>311</v>
      </c>
      <c r="F15" s="172">
        <v>0</v>
      </c>
      <c r="G15" s="215"/>
      <c r="H15" s="213"/>
      <c r="I15" s="218"/>
      <c r="J15" s="220"/>
      <c r="K15" s="222"/>
      <c r="L15" s="1"/>
      <c r="M15" s="1"/>
      <c r="N15" s="1"/>
      <c r="O15" s="1"/>
      <c r="P15" s="1"/>
      <c r="Q15" s="1"/>
    </row>
    <row r="16" spans="1:17" hidden="1">
      <c r="B16" s="210"/>
      <c r="C16" s="211"/>
      <c r="D16" s="99" t="s">
        <v>288</v>
      </c>
      <c r="E16" s="66" t="s">
        <v>280</v>
      </c>
      <c r="F16" s="172">
        <v>6000</v>
      </c>
      <c r="G16" s="215"/>
      <c r="H16" s="213"/>
      <c r="I16" s="218"/>
      <c r="J16" s="220"/>
      <c r="K16" s="222"/>
      <c r="L16" s="1"/>
      <c r="M16" s="1"/>
      <c r="N16" s="1"/>
      <c r="O16" s="1"/>
      <c r="P16" s="1"/>
      <c r="Q16" s="1"/>
    </row>
    <row r="17" spans="1:17" hidden="1">
      <c r="B17" s="210"/>
      <c r="C17" s="211"/>
      <c r="D17" s="99" t="s">
        <v>289</v>
      </c>
      <c r="E17" s="66" t="s">
        <v>279</v>
      </c>
      <c r="F17" s="172">
        <v>200</v>
      </c>
      <c r="G17" s="215"/>
      <c r="H17" s="213"/>
      <c r="I17" s="218"/>
      <c r="J17" s="220"/>
      <c r="K17" s="222"/>
      <c r="L17" s="1"/>
      <c r="M17" s="1"/>
      <c r="N17" s="1"/>
      <c r="O17" s="1"/>
      <c r="P17" s="1"/>
      <c r="Q17" s="1"/>
    </row>
    <row r="18" spans="1:17" hidden="1">
      <c r="B18" s="210"/>
      <c r="C18" s="211"/>
      <c r="D18" s="28" t="s">
        <v>50</v>
      </c>
      <c r="E18" s="118" t="s">
        <v>276</v>
      </c>
      <c r="F18" s="172">
        <v>2283</v>
      </c>
      <c r="G18" s="215"/>
      <c r="H18" s="213"/>
      <c r="I18" s="218"/>
      <c r="J18" s="220"/>
      <c r="K18" s="222"/>
      <c r="L18" s="1"/>
      <c r="M18" s="1"/>
      <c r="N18" s="1"/>
      <c r="O18" s="1"/>
      <c r="P18" s="1"/>
      <c r="Q18" s="1"/>
    </row>
    <row r="19" spans="1:17" hidden="1">
      <c r="B19" s="210"/>
      <c r="C19" s="211"/>
      <c r="D19" s="99" t="s">
        <v>90</v>
      </c>
      <c r="E19" s="66" t="s">
        <v>276</v>
      </c>
      <c r="F19" s="172">
        <v>55440</v>
      </c>
      <c r="G19" s="215"/>
      <c r="H19" s="213"/>
      <c r="I19" s="218"/>
      <c r="J19" s="220"/>
      <c r="K19" s="222"/>
      <c r="L19" s="1"/>
      <c r="M19" s="1"/>
      <c r="N19" s="1"/>
      <c r="O19" s="1"/>
      <c r="P19" s="1"/>
      <c r="Q19" s="1"/>
    </row>
    <row r="20" spans="1:17" hidden="1">
      <c r="B20" s="210"/>
      <c r="C20" s="211"/>
      <c r="D20" s="99" t="s">
        <v>296</v>
      </c>
      <c r="E20" s="66" t="s">
        <v>278</v>
      </c>
      <c r="F20" s="172">
        <v>1197</v>
      </c>
      <c r="G20" s="215"/>
      <c r="H20" s="213"/>
      <c r="I20" s="218"/>
      <c r="J20" s="220"/>
      <c r="K20" s="222"/>
      <c r="L20" s="1"/>
      <c r="M20" s="1"/>
      <c r="N20" s="1"/>
      <c r="O20" s="1"/>
      <c r="P20" s="1"/>
      <c r="Q20" s="1"/>
    </row>
    <row r="21" spans="1:17" ht="15" hidden="1" customHeight="1" thickBot="1">
      <c r="B21" s="210"/>
      <c r="C21" s="211"/>
      <c r="D21" s="120" t="s">
        <v>309</v>
      </c>
      <c r="E21" s="121" t="s">
        <v>293</v>
      </c>
      <c r="F21" s="173">
        <v>130</v>
      </c>
      <c r="G21" s="215"/>
      <c r="H21" s="213"/>
      <c r="I21" s="218"/>
      <c r="J21" s="220"/>
      <c r="K21" s="222"/>
      <c r="L21" s="1"/>
      <c r="M21" s="1"/>
      <c r="N21" s="1"/>
      <c r="O21" s="1"/>
      <c r="P21" s="1"/>
      <c r="Q21" s="1"/>
    </row>
    <row r="22" spans="1:17" s="94" customFormat="1" ht="15" hidden="1" customHeight="1">
      <c r="A22" s="98"/>
      <c r="B22" s="233" t="s">
        <v>117</v>
      </c>
      <c r="C22" s="197">
        <v>470084</v>
      </c>
      <c r="D22" s="107" t="s">
        <v>33</v>
      </c>
      <c r="E22" s="92" t="s">
        <v>252</v>
      </c>
      <c r="F22" s="174">
        <v>11844</v>
      </c>
      <c r="G22" s="243">
        <v>573</v>
      </c>
      <c r="H22" s="245">
        <v>113585</v>
      </c>
      <c r="I22" s="223">
        <f>SUM(F22:F65)+H22</f>
        <v>234945</v>
      </c>
      <c r="J22" s="227">
        <f>C22-I22</f>
        <v>235139</v>
      </c>
      <c r="K22" s="225">
        <f>J22/C22*100</f>
        <v>50.02063460998459</v>
      </c>
      <c r="L22" s="93"/>
      <c r="M22" s="93"/>
      <c r="N22" s="93"/>
      <c r="O22" s="93"/>
      <c r="P22" s="93"/>
      <c r="Q22" s="93"/>
    </row>
    <row r="23" spans="1:17" s="96" customFormat="1" ht="15" hidden="1" customHeight="1">
      <c r="A23" s="98"/>
      <c r="B23" s="234"/>
      <c r="C23" s="211"/>
      <c r="D23" s="122" t="s">
        <v>33</v>
      </c>
      <c r="E23" s="64" t="s">
        <v>253</v>
      </c>
      <c r="F23" s="172">
        <v>12642</v>
      </c>
      <c r="G23" s="244"/>
      <c r="H23" s="246"/>
      <c r="I23" s="224"/>
      <c r="J23" s="228"/>
      <c r="K23" s="226"/>
      <c r="L23" s="95"/>
      <c r="M23" s="95"/>
      <c r="N23" s="95"/>
      <c r="O23" s="95"/>
      <c r="P23" s="95"/>
      <c r="Q23" s="95"/>
    </row>
    <row r="24" spans="1:17" s="96" customFormat="1" ht="15" hidden="1" customHeight="1">
      <c r="A24" s="98"/>
      <c r="B24" s="234"/>
      <c r="C24" s="211"/>
      <c r="D24" s="108" t="s">
        <v>53</v>
      </c>
      <c r="E24" s="64" t="s">
        <v>255</v>
      </c>
      <c r="F24" s="172">
        <v>0</v>
      </c>
      <c r="G24" s="244"/>
      <c r="H24" s="246"/>
      <c r="I24" s="224"/>
      <c r="J24" s="228"/>
      <c r="K24" s="226"/>
      <c r="L24" s="95"/>
      <c r="M24" s="95"/>
      <c r="N24" s="95"/>
      <c r="O24" s="95"/>
      <c r="P24" s="95"/>
      <c r="Q24" s="95"/>
    </row>
    <row r="25" spans="1:17" s="96" customFormat="1" ht="15" hidden="1" customHeight="1">
      <c r="A25" s="98"/>
      <c r="B25" s="234"/>
      <c r="C25" s="211"/>
      <c r="D25" s="108" t="s">
        <v>238</v>
      </c>
      <c r="E25" s="64" t="s">
        <v>257</v>
      </c>
      <c r="F25" s="172">
        <v>6405</v>
      </c>
      <c r="G25" s="244"/>
      <c r="H25" s="246"/>
      <c r="I25" s="224"/>
      <c r="J25" s="228"/>
      <c r="K25" s="226"/>
      <c r="L25" s="95"/>
      <c r="M25" s="95"/>
      <c r="N25" s="95"/>
      <c r="O25" s="95"/>
      <c r="P25" s="95"/>
      <c r="Q25" s="95"/>
    </row>
    <row r="26" spans="1:17" s="96" customFormat="1" ht="15" hidden="1" customHeight="1">
      <c r="A26" s="98"/>
      <c r="B26" s="234"/>
      <c r="C26" s="211"/>
      <c r="D26" s="108" t="s">
        <v>239</v>
      </c>
      <c r="E26" s="64" t="s">
        <v>258</v>
      </c>
      <c r="F26" s="172">
        <v>24173</v>
      </c>
      <c r="G26" s="244"/>
      <c r="H26" s="246"/>
      <c r="I26" s="224"/>
      <c r="J26" s="228"/>
      <c r="K26" s="226"/>
      <c r="L26" s="95"/>
      <c r="M26" s="95"/>
      <c r="N26" s="95"/>
      <c r="O26" s="95"/>
      <c r="P26" s="95"/>
      <c r="Q26" s="95"/>
    </row>
    <row r="27" spans="1:17" s="96" customFormat="1" ht="15" hidden="1" customHeight="1">
      <c r="A27" s="98"/>
      <c r="B27" s="234"/>
      <c r="C27" s="211"/>
      <c r="D27" s="108" t="s">
        <v>239</v>
      </c>
      <c r="E27" s="64" t="s">
        <v>258</v>
      </c>
      <c r="F27" s="172">
        <v>0</v>
      </c>
      <c r="G27" s="244"/>
      <c r="H27" s="246"/>
      <c r="I27" s="224"/>
      <c r="J27" s="228"/>
      <c r="K27" s="226"/>
      <c r="L27" s="95"/>
      <c r="M27" s="95"/>
      <c r="N27" s="95"/>
      <c r="O27" s="95"/>
      <c r="P27" s="95"/>
      <c r="Q27" s="95"/>
    </row>
    <row r="28" spans="1:17" s="96" customFormat="1" ht="15" customHeight="1">
      <c r="A28" s="98"/>
      <c r="B28" s="234"/>
      <c r="C28" s="346"/>
      <c r="D28" s="191" t="s">
        <v>240</v>
      </c>
      <c r="E28" s="192" t="s">
        <v>259</v>
      </c>
      <c r="F28" s="172">
        <v>0</v>
      </c>
      <c r="G28" s="244"/>
      <c r="H28" s="246"/>
      <c r="I28" s="224"/>
      <c r="J28" s="228"/>
      <c r="K28" s="226"/>
      <c r="L28" s="95"/>
      <c r="M28" s="95"/>
      <c r="N28" s="95"/>
      <c r="O28" s="95"/>
      <c r="P28" s="95"/>
      <c r="Q28" s="95"/>
    </row>
    <row r="29" spans="1:17" s="96" customFormat="1" ht="15" customHeight="1">
      <c r="A29" s="98"/>
      <c r="B29" s="234"/>
      <c r="C29" s="346"/>
      <c r="D29" s="191" t="s">
        <v>240</v>
      </c>
      <c r="E29" s="192" t="s">
        <v>260</v>
      </c>
      <c r="F29" s="172">
        <v>0</v>
      </c>
      <c r="G29" s="244"/>
      <c r="H29" s="246"/>
      <c r="I29" s="224"/>
      <c r="J29" s="228"/>
      <c r="K29" s="226"/>
      <c r="L29" s="95"/>
      <c r="M29" s="95"/>
      <c r="N29" s="95"/>
      <c r="O29" s="95"/>
      <c r="P29" s="95"/>
      <c r="Q29" s="95"/>
    </row>
    <row r="30" spans="1:17" s="96" customFormat="1" ht="15" customHeight="1">
      <c r="A30" s="98"/>
      <c r="B30" s="234"/>
      <c r="C30" s="346"/>
      <c r="D30" s="191" t="s">
        <v>241</v>
      </c>
      <c r="E30" s="192" t="s">
        <v>261</v>
      </c>
      <c r="F30" s="172">
        <v>4891</v>
      </c>
      <c r="G30" s="244"/>
      <c r="H30" s="246"/>
      <c r="I30" s="224"/>
      <c r="J30" s="228"/>
      <c r="K30" s="226"/>
      <c r="L30" s="95"/>
      <c r="M30" s="95"/>
      <c r="N30" s="95"/>
      <c r="O30" s="95"/>
      <c r="P30" s="95"/>
      <c r="Q30" s="95"/>
    </row>
    <row r="31" spans="1:17" s="96" customFormat="1" ht="15" hidden="1" customHeight="1">
      <c r="A31" s="98"/>
      <c r="B31" s="234"/>
      <c r="C31" s="211"/>
      <c r="D31" s="108" t="s">
        <v>172</v>
      </c>
      <c r="E31" s="64" t="s">
        <v>262</v>
      </c>
      <c r="F31" s="172">
        <v>0</v>
      </c>
      <c r="G31" s="244"/>
      <c r="H31" s="246"/>
      <c r="I31" s="224"/>
      <c r="J31" s="228"/>
      <c r="K31" s="226"/>
      <c r="L31" s="95"/>
      <c r="M31" s="95"/>
      <c r="N31" s="95"/>
      <c r="O31" s="95"/>
      <c r="P31" s="95"/>
      <c r="Q31" s="95"/>
    </row>
    <row r="32" spans="1:17" s="96" customFormat="1" ht="15" hidden="1" customHeight="1">
      <c r="A32" s="98"/>
      <c r="B32" s="234"/>
      <c r="C32" s="211"/>
      <c r="D32" s="108" t="s">
        <v>172</v>
      </c>
      <c r="E32" s="64" t="s">
        <v>262</v>
      </c>
      <c r="F32" s="172">
        <v>0</v>
      </c>
      <c r="G32" s="244"/>
      <c r="H32" s="246"/>
      <c r="I32" s="224"/>
      <c r="J32" s="228"/>
      <c r="K32" s="226"/>
      <c r="L32" s="95"/>
      <c r="M32" s="95"/>
      <c r="N32" s="95"/>
      <c r="O32" s="95"/>
      <c r="P32" s="95"/>
      <c r="Q32" s="95"/>
    </row>
    <row r="33" spans="1:17" s="96" customFormat="1" ht="15" hidden="1" customHeight="1">
      <c r="A33" s="98"/>
      <c r="B33" s="234"/>
      <c r="C33" s="211"/>
      <c r="D33" s="108" t="s">
        <v>242</v>
      </c>
      <c r="E33" s="64" t="s">
        <v>263</v>
      </c>
      <c r="F33" s="172">
        <v>23879</v>
      </c>
      <c r="G33" s="244"/>
      <c r="H33" s="246"/>
      <c r="I33" s="224"/>
      <c r="J33" s="228"/>
      <c r="K33" s="226"/>
      <c r="L33" s="95"/>
      <c r="M33" s="95"/>
      <c r="N33" s="95"/>
      <c r="O33" s="95"/>
      <c r="P33" s="95"/>
      <c r="Q33" s="95"/>
    </row>
    <row r="34" spans="1:17" s="96" customFormat="1" ht="15" hidden="1" customHeight="1">
      <c r="A34" s="98"/>
      <c r="B34" s="234"/>
      <c r="C34" s="211"/>
      <c r="D34" s="108" t="s">
        <v>186</v>
      </c>
      <c r="E34" s="64" t="s">
        <v>264</v>
      </c>
      <c r="F34" s="172">
        <v>0</v>
      </c>
      <c r="G34" s="244"/>
      <c r="H34" s="246"/>
      <c r="I34" s="224"/>
      <c r="J34" s="228"/>
      <c r="K34" s="226"/>
      <c r="L34" s="95"/>
      <c r="M34" s="95"/>
      <c r="N34" s="95"/>
      <c r="O34" s="95"/>
      <c r="P34" s="95"/>
      <c r="Q34" s="95"/>
    </row>
    <row r="35" spans="1:17" s="96" customFormat="1" ht="15" hidden="1" customHeight="1">
      <c r="A35" s="98"/>
      <c r="B35" s="234"/>
      <c r="C35" s="211"/>
      <c r="D35" s="108" t="s">
        <v>243</v>
      </c>
      <c r="E35" s="64" t="s">
        <v>265</v>
      </c>
      <c r="F35" s="172">
        <v>258</v>
      </c>
      <c r="G35" s="244"/>
      <c r="H35" s="246"/>
      <c r="I35" s="224"/>
      <c r="J35" s="228"/>
      <c r="K35" s="226"/>
      <c r="L35" s="95"/>
      <c r="M35" s="95"/>
      <c r="N35" s="95"/>
      <c r="O35" s="95"/>
      <c r="P35" s="95"/>
      <c r="Q35" s="95"/>
    </row>
    <row r="36" spans="1:17" s="96" customFormat="1" ht="15" hidden="1" customHeight="1">
      <c r="A36" s="98"/>
      <c r="B36" s="234"/>
      <c r="C36" s="211"/>
      <c r="D36" s="108" t="s">
        <v>243</v>
      </c>
      <c r="E36" s="64" t="s">
        <v>265</v>
      </c>
      <c r="F36" s="172">
        <v>1</v>
      </c>
      <c r="G36" s="244"/>
      <c r="H36" s="246"/>
      <c r="I36" s="224"/>
      <c r="J36" s="228"/>
      <c r="K36" s="226"/>
      <c r="L36" s="95"/>
      <c r="M36" s="95"/>
      <c r="N36" s="95"/>
      <c r="O36" s="95"/>
      <c r="P36" s="95"/>
      <c r="Q36" s="95"/>
    </row>
    <row r="37" spans="1:17" s="96" customFormat="1" ht="15" hidden="1" customHeight="1">
      <c r="A37" s="98"/>
      <c r="B37" s="234"/>
      <c r="C37" s="211"/>
      <c r="D37" s="108" t="s">
        <v>193</v>
      </c>
      <c r="E37" s="64" t="s">
        <v>265</v>
      </c>
      <c r="F37" s="172">
        <v>0</v>
      </c>
      <c r="G37" s="244"/>
      <c r="H37" s="246"/>
      <c r="I37" s="224"/>
      <c r="J37" s="228"/>
      <c r="K37" s="226"/>
      <c r="L37" s="95"/>
      <c r="M37" s="95"/>
      <c r="N37" s="95"/>
      <c r="O37" s="95"/>
      <c r="P37" s="95"/>
      <c r="Q37" s="95"/>
    </row>
    <row r="38" spans="1:17" s="96" customFormat="1" ht="15" hidden="1" customHeight="1">
      <c r="A38" s="98"/>
      <c r="B38" s="234"/>
      <c r="C38" s="211"/>
      <c r="D38" s="108" t="s">
        <v>160</v>
      </c>
      <c r="E38" s="64" t="s">
        <v>254</v>
      </c>
      <c r="F38" s="172">
        <v>0</v>
      </c>
      <c r="G38" s="244"/>
      <c r="H38" s="246"/>
      <c r="I38" s="224"/>
      <c r="J38" s="228"/>
      <c r="K38" s="226"/>
      <c r="L38" s="95"/>
      <c r="M38" s="95"/>
      <c r="N38" s="95"/>
      <c r="O38" s="95"/>
      <c r="P38" s="95"/>
      <c r="Q38" s="95"/>
    </row>
    <row r="39" spans="1:17" s="96" customFormat="1" ht="15" hidden="1" customHeight="1">
      <c r="A39" s="98"/>
      <c r="B39" s="234"/>
      <c r="C39" s="211"/>
      <c r="D39" s="108" t="s">
        <v>199</v>
      </c>
      <c r="E39" s="64" t="s">
        <v>266</v>
      </c>
      <c r="F39" s="172">
        <v>0</v>
      </c>
      <c r="G39" s="244"/>
      <c r="H39" s="246"/>
      <c r="I39" s="224"/>
      <c r="J39" s="228"/>
      <c r="K39" s="226"/>
      <c r="L39" s="95"/>
      <c r="M39" s="95"/>
      <c r="N39" s="95"/>
      <c r="O39" s="95"/>
      <c r="P39" s="95"/>
      <c r="Q39" s="95"/>
    </row>
    <row r="40" spans="1:17" s="96" customFormat="1" ht="15" hidden="1" customHeight="1">
      <c r="A40" s="98"/>
      <c r="B40" s="234"/>
      <c r="C40" s="211"/>
      <c r="D40" s="108" t="s">
        <v>245</v>
      </c>
      <c r="E40" s="64" t="s">
        <v>267</v>
      </c>
      <c r="F40" s="172">
        <v>0</v>
      </c>
      <c r="G40" s="244"/>
      <c r="H40" s="246"/>
      <c r="I40" s="224"/>
      <c r="J40" s="228"/>
      <c r="K40" s="226"/>
      <c r="L40" s="95"/>
      <c r="M40" s="95"/>
      <c r="N40" s="95"/>
      <c r="O40" s="95"/>
      <c r="P40" s="95"/>
      <c r="Q40" s="95"/>
    </row>
    <row r="41" spans="1:17" s="96" customFormat="1" ht="15" hidden="1" customHeight="1">
      <c r="A41" s="98"/>
      <c r="B41" s="234"/>
      <c r="C41" s="211"/>
      <c r="D41" s="108" t="s">
        <v>246</v>
      </c>
      <c r="E41" s="64" t="s">
        <v>268</v>
      </c>
      <c r="F41" s="172">
        <v>1619</v>
      </c>
      <c r="G41" s="244"/>
      <c r="H41" s="246"/>
      <c r="I41" s="224"/>
      <c r="J41" s="228"/>
      <c r="K41" s="226"/>
      <c r="L41" s="95"/>
      <c r="M41" s="95"/>
      <c r="N41" s="95"/>
      <c r="O41" s="95"/>
      <c r="P41" s="95"/>
      <c r="Q41" s="95"/>
    </row>
    <row r="42" spans="1:17" s="96" customFormat="1" ht="15" hidden="1" customHeight="1">
      <c r="A42" s="98"/>
      <c r="B42" s="234"/>
      <c r="C42" s="211"/>
      <c r="D42" s="108" t="s">
        <v>247</v>
      </c>
      <c r="E42" s="64" t="s">
        <v>270</v>
      </c>
      <c r="F42" s="172">
        <v>1772</v>
      </c>
      <c r="G42" s="244"/>
      <c r="H42" s="246"/>
      <c r="I42" s="224"/>
      <c r="J42" s="228"/>
      <c r="K42" s="226"/>
      <c r="L42" s="95"/>
      <c r="M42" s="95"/>
      <c r="N42" s="95"/>
      <c r="O42" s="95"/>
      <c r="P42" s="95"/>
      <c r="Q42" s="95"/>
    </row>
    <row r="43" spans="1:17" s="96" customFormat="1" ht="15" hidden="1" customHeight="1">
      <c r="A43" s="98"/>
      <c r="B43" s="234"/>
      <c r="C43" s="211"/>
      <c r="D43" s="108" t="s">
        <v>247</v>
      </c>
      <c r="E43" s="64" t="s">
        <v>271</v>
      </c>
      <c r="F43" s="172">
        <v>1318</v>
      </c>
      <c r="G43" s="244"/>
      <c r="H43" s="246"/>
      <c r="I43" s="224"/>
      <c r="J43" s="228"/>
      <c r="K43" s="226"/>
      <c r="L43" s="95"/>
      <c r="M43" s="95"/>
      <c r="N43" s="95"/>
      <c r="O43" s="95"/>
      <c r="P43" s="95"/>
      <c r="Q43" s="95"/>
    </row>
    <row r="44" spans="1:17" s="96" customFormat="1" ht="15" hidden="1" customHeight="1">
      <c r="A44" s="98"/>
      <c r="B44" s="234"/>
      <c r="C44" s="211"/>
      <c r="D44" s="108" t="s">
        <v>247</v>
      </c>
      <c r="E44" s="64" t="s">
        <v>269</v>
      </c>
      <c r="F44" s="172">
        <v>2265</v>
      </c>
      <c r="G44" s="244"/>
      <c r="H44" s="246"/>
      <c r="I44" s="224"/>
      <c r="J44" s="228"/>
      <c r="K44" s="226"/>
      <c r="L44" s="95"/>
      <c r="M44" s="95"/>
      <c r="N44" s="95"/>
      <c r="O44" s="95"/>
      <c r="P44" s="95"/>
      <c r="Q44" s="95"/>
    </row>
    <row r="45" spans="1:17" s="96" customFormat="1" ht="15" hidden="1" customHeight="1">
      <c r="A45" s="98"/>
      <c r="B45" s="234"/>
      <c r="C45" s="211"/>
      <c r="D45" s="108" t="s">
        <v>90</v>
      </c>
      <c r="E45" s="64" t="s">
        <v>262</v>
      </c>
      <c r="F45" s="172">
        <v>5140</v>
      </c>
      <c r="G45" s="244"/>
      <c r="H45" s="246"/>
      <c r="I45" s="224"/>
      <c r="J45" s="228"/>
      <c r="K45" s="226"/>
      <c r="L45" s="95"/>
      <c r="M45" s="95"/>
      <c r="N45" s="95"/>
      <c r="O45" s="95"/>
      <c r="P45" s="95"/>
      <c r="Q45" s="95"/>
    </row>
    <row r="46" spans="1:17" s="96" customFormat="1" ht="15" hidden="1" customHeight="1">
      <c r="A46" s="98"/>
      <c r="B46" s="234"/>
      <c r="C46" s="211"/>
      <c r="D46" s="108" t="s">
        <v>44</v>
      </c>
      <c r="E46" s="64" t="s">
        <v>272</v>
      </c>
      <c r="F46" s="172">
        <v>2394</v>
      </c>
      <c r="G46" s="244"/>
      <c r="H46" s="246"/>
      <c r="I46" s="224"/>
      <c r="J46" s="228"/>
      <c r="K46" s="226"/>
      <c r="L46" s="95"/>
      <c r="M46" s="95"/>
      <c r="N46" s="95"/>
      <c r="O46" s="95"/>
      <c r="P46" s="95"/>
      <c r="Q46" s="95"/>
    </row>
    <row r="47" spans="1:17" s="96" customFormat="1" ht="15" hidden="1" customHeight="1">
      <c r="A47" s="98"/>
      <c r="B47" s="234"/>
      <c r="C47" s="211"/>
      <c r="D47" s="108" t="s">
        <v>211</v>
      </c>
      <c r="E47" s="64" t="s">
        <v>273</v>
      </c>
      <c r="F47" s="172">
        <v>780</v>
      </c>
      <c r="G47" s="244"/>
      <c r="H47" s="246"/>
      <c r="I47" s="224"/>
      <c r="J47" s="228"/>
      <c r="K47" s="226"/>
      <c r="L47" s="95"/>
      <c r="M47" s="95"/>
      <c r="N47" s="95"/>
      <c r="O47" s="95"/>
      <c r="P47" s="95"/>
      <c r="Q47" s="95"/>
    </row>
    <row r="48" spans="1:17" s="96" customFormat="1" ht="15" hidden="1" customHeight="1">
      <c r="A48" s="98"/>
      <c r="B48" s="234"/>
      <c r="C48" s="211"/>
      <c r="D48" s="108" t="s">
        <v>212</v>
      </c>
      <c r="E48" s="64" t="s">
        <v>262</v>
      </c>
      <c r="F48" s="172">
        <v>2365</v>
      </c>
      <c r="G48" s="244"/>
      <c r="H48" s="246"/>
      <c r="I48" s="224"/>
      <c r="J48" s="228"/>
      <c r="K48" s="226"/>
      <c r="L48" s="95"/>
      <c r="M48" s="95"/>
      <c r="N48" s="95"/>
      <c r="O48" s="95"/>
      <c r="P48" s="95"/>
      <c r="Q48" s="95"/>
    </row>
    <row r="49" spans="1:17" s="96" customFormat="1" ht="15" hidden="1" customHeight="1">
      <c r="A49" s="98"/>
      <c r="B49" s="234"/>
      <c r="C49" s="211"/>
      <c r="D49" s="108" t="s">
        <v>212</v>
      </c>
      <c r="E49" s="64" t="s">
        <v>262</v>
      </c>
      <c r="F49" s="172">
        <v>15</v>
      </c>
      <c r="G49" s="244"/>
      <c r="H49" s="246"/>
      <c r="I49" s="224"/>
      <c r="J49" s="228"/>
      <c r="K49" s="226"/>
      <c r="L49" s="95"/>
      <c r="M49" s="95"/>
      <c r="N49" s="95"/>
      <c r="O49" s="95"/>
      <c r="P49" s="95"/>
      <c r="Q49" s="95"/>
    </row>
    <row r="50" spans="1:17" s="96" customFormat="1" ht="15" hidden="1" customHeight="1">
      <c r="A50" s="98"/>
      <c r="B50" s="234"/>
      <c r="C50" s="211"/>
      <c r="D50" s="108" t="s">
        <v>319</v>
      </c>
      <c r="E50" s="64" t="s">
        <v>332</v>
      </c>
      <c r="F50" s="172">
        <v>300</v>
      </c>
      <c r="G50" s="244"/>
      <c r="H50" s="246"/>
      <c r="I50" s="224"/>
      <c r="J50" s="228"/>
      <c r="K50" s="226"/>
      <c r="L50" s="95"/>
      <c r="M50" s="95"/>
      <c r="N50" s="95"/>
      <c r="O50" s="95"/>
      <c r="P50" s="95"/>
      <c r="Q50" s="95"/>
    </row>
    <row r="51" spans="1:17" s="96" customFormat="1" ht="15" hidden="1" customHeight="1">
      <c r="A51" s="98"/>
      <c r="B51" s="234"/>
      <c r="C51" s="211"/>
      <c r="D51" s="108" t="s">
        <v>248</v>
      </c>
      <c r="E51" s="64" t="s">
        <v>262</v>
      </c>
      <c r="F51" s="172">
        <v>0</v>
      </c>
      <c r="G51" s="244"/>
      <c r="H51" s="246"/>
      <c r="I51" s="224"/>
      <c r="J51" s="228"/>
      <c r="K51" s="226"/>
      <c r="L51" s="95"/>
      <c r="M51" s="95"/>
      <c r="N51" s="95"/>
      <c r="O51" s="95"/>
      <c r="P51" s="95"/>
      <c r="Q51" s="95"/>
    </row>
    <row r="52" spans="1:17" s="96" customFormat="1" ht="15" hidden="1" customHeight="1">
      <c r="A52" s="98"/>
      <c r="B52" s="234"/>
      <c r="C52" s="211"/>
      <c r="D52" s="108" t="s">
        <v>250</v>
      </c>
      <c r="E52" s="64" t="s">
        <v>274</v>
      </c>
      <c r="F52" s="172">
        <v>3006</v>
      </c>
      <c r="G52" s="244"/>
      <c r="H52" s="246"/>
      <c r="I52" s="224"/>
      <c r="J52" s="228"/>
      <c r="K52" s="226"/>
      <c r="L52" s="95"/>
      <c r="M52" s="95"/>
      <c r="N52" s="95"/>
      <c r="O52" s="95"/>
      <c r="P52" s="95"/>
      <c r="Q52" s="95"/>
    </row>
    <row r="53" spans="1:17" s="96" customFormat="1" ht="15" hidden="1" customHeight="1">
      <c r="A53" s="98"/>
      <c r="B53" s="234"/>
      <c r="C53" s="211"/>
      <c r="D53" s="108" t="s">
        <v>251</v>
      </c>
      <c r="E53" s="64" t="s">
        <v>275</v>
      </c>
      <c r="F53" s="172">
        <v>920</v>
      </c>
      <c r="G53" s="244"/>
      <c r="H53" s="246"/>
      <c r="I53" s="224"/>
      <c r="J53" s="228"/>
      <c r="K53" s="226"/>
      <c r="L53" s="95"/>
      <c r="M53" s="95"/>
      <c r="N53" s="95"/>
      <c r="O53" s="95"/>
      <c r="P53" s="95"/>
      <c r="Q53" s="95"/>
    </row>
    <row r="54" spans="1:17" s="96" customFormat="1" ht="15" hidden="1" customHeight="1">
      <c r="A54" s="98"/>
      <c r="B54" s="234"/>
      <c r="C54" s="211"/>
      <c r="D54" s="108" t="s">
        <v>307</v>
      </c>
      <c r="E54" s="64" t="s">
        <v>255</v>
      </c>
      <c r="F54" s="172">
        <v>489</v>
      </c>
      <c r="G54" s="244"/>
      <c r="H54" s="246"/>
      <c r="I54" s="224"/>
      <c r="J54" s="228"/>
      <c r="K54" s="226"/>
      <c r="L54" s="95"/>
      <c r="M54" s="95"/>
      <c r="N54" s="95"/>
      <c r="O54" s="95"/>
      <c r="P54" s="95"/>
      <c r="Q54" s="95"/>
    </row>
    <row r="55" spans="1:17" s="96" customFormat="1" ht="15" hidden="1" customHeight="1">
      <c r="A55" s="98"/>
      <c r="B55" s="234"/>
      <c r="C55" s="211"/>
      <c r="D55" s="108" t="s">
        <v>308</v>
      </c>
      <c r="E55" s="64" t="s">
        <v>261</v>
      </c>
      <c r="F55" s="172">
        <v>207</v>
      </c>
      <c r="G55" s="244"/>
      <c r="H55" s="246"/>
      <c r="I55" s="224"/>
      <c r="J55" s="228"/>
      <c r="K55" s="226"/>
      <c r="L55" s="95"/>
      <c r="M55" s="95"/>
      <c r="N55" s="95"/>
      <c r="O55" s="95"/>
      <c r="P55" s="95"/>
      <c r="Q55" s="95"/>
    </row>
    <row r="56" spans="1:17" s="96" customFormat="1" ht="15" hidden="1" customHeight="1">
      <c r="A56" s="98"/>
      <c r="B56" s="234"/>
      <c r="C56" s="211"/>
      <c r="D56" s="108" t="s">
        <v>315</v>
      </c>
      <c r="E56" s="64" t="s">
        <v>316</v>
      </c>
      <c r="F56" s="172">
        <v>33</v>
      </c>
      <c r="G56" s="244"/>
      <c r="H56" s="246"/>
      <c r="I56" s="224"/>
      <c r="J56" s="228"/>
      <c r="K56" s="226"/>
      <c r="L56" s="95"/>
      <c r="M56" s="95"/>
      <c r="N56" s="95"/>
      <c r="O56" s="95"/>
      <c r="P56" s="95"/>
      <c r="Q56" s="95"/>
    </row>
    <row r="57" spans="1:17" s="96" customFormat="1" ht="15" hidden="1" customHeight="1">
      <c r="A57" s="98"/>
      <c r="B57" s="234"/>
      <c r="C57" s="211"/>
      <c r="D57" s="63" t="s">
        <v>104</v>
      </c>
      <c r="E57" s="64" t="s">
        <v>273</v>
      </c>
      <c r="F57" s="172">
        <v>0</v>
      </c>
      <c r="G57" s="244"/>
      <c r="H57" s="246"/>
      <c r="I57" s="224"/>
      <c r="J57" s="228"/>
      <c r="K57" s="226"/>
      <c r="L57" s="95"/>
      <c r="M57" s="95"/>
      <c r="N57" s="95"/>
      <c r="O57" s="95"/>
      <c r="P57" s="95"/>
      <c r="Q57" s="95"/>
    </row>
    <row r="58" spans="1:17" s="96" customFormat="1" ht="15" hidden="1" customHeight="1">
      <c r="A58" s="98"/>
      <c r="B58" s="234"/>
      <c r="C58" s="211"/>
      <c r="D58" s="63" t="s">
        <v>104</v>
      </c>
      <c r="E58" s="64" t="s">
        <v>265</v>
      </c>
      <c r="F58" s="172">
        <v>1863</v>
      </c>
      <c r="G58" s="244"/>
      <c r="H58" s="246"/>
      <c r="I58" s="224"/>
      <c r="J58" s="228"/>
      <c r="K58" s="226"/>
      <c r="L58" s="95"/>
      <c r="M58" s="95"/>
      <c r="N58" s="95"/>
      <c r="O58" s="95"/>
      <c r="P58" s="95"/>
      <c r="Q58" s="95"/>
    </row>
    <row r="59" spans="1:17" s="96" customFormat="1" ht="15" hidden="1" customHeight="1">
      <c r="A59" s="98"/>
      <c r="B59" s="234"/>
      <c r="C59" s="211"/>
      <c r="D59" s="63" t="s">
        <v>53</v>
      </c>
      <c r="E59" s="64" t="s">
        <v>256</v>
      </c>
      <c r="F59" s="172">
        <v>0</v>
      </c>
      <c r="G59" s="244"/>
      <c r="H59" s="246"/>
      <c r="I59" s="224"/>
      <c r="J59" s="228"/>
      <c r="K59" s="226"/>
      <c r="L59" s="95"/>
      <c r="M59" s="95"/>
      <c r="N59" s="95"/>
      <c r="O59" s="95"/>
      <c r="P59" s="95"/>
      <c r="Q59" s="95"/>
    </row>
    <row r="60" spans="1:17" s="96" customFormat="1" ht="15" hidden="1" customHeight="1">
      <c r="A60" s="98"/>
      <c r="B60" s="234"/>
      <c r="C60" s="211"/>
      <c r="D60" s="63" t="s">
        <v>244</v>
      </c>
      <c r="E60" s="64" t="s">
        <v>255</v>
      </c>
      <c r="F60" s="172">
        <v>2785</v>
      </c>
      <c r="G60" s="244"/>
      <c r="H60" s="246"/>
      <c r="I60" s="224"/>
      <c r="J60" s="228"/>
      <c r="K60" s="226"/>
      <c r="L60" s="95"/>
      <c r="M60" s="95"/>
      <c r="N60" s="95"/>
      <c r="O60" s="95"/>
      <c r="P60" s="95"/>
      <c r="Q60" s="95"/>
    </row>
    <row r="61" spans="1:17" s="96" customFormat="1" ht="15" hidden="1" customHeight="1">
      <c r="A61" s="98"/>
      <c r="B61" s="234"/>
      <c r="C61" s="211"/>
      <c r="D61" s="63" t="s">
        <v>325</v>
      </c>
      <c r="E61" s="64" t="s">
        <v>265</v>
      </c>
      <c r="F61" s="172">
        <v>0</v>
      </c>
      <c r="G61" s="332"/>
      <c r="H61" s="246"/>
      <c r="I61" s="224"/>
      <c r="J61" s="228"/>
      <c r="K61" s="226"/>
      <c r="L61" s="95"/>
      <c r="M61" s="95"/>
      <c r="N61" s="95"/>
      <c r="O61" s="95"/>
      <c r="P61" s="95"/>
      <c r="Q61" s="95"/>
    </row>
    <row r="62" spans="1:17" s="96" customFormat="1" ht="15" hidden="1" customHeight="1">
      <c r="A62" s="98"/>
      <c r="B62" s="234"/>
      <c r="C62" s="211"/>
      <c r="D62" s="63" t="s">
        <v>325</v>
      </c>
      <c r="E62" s="64" t="s">
        <v>265</v>
      </c>
      <c r="F62" s="172">
        <v>0</v>
      </c>
      <c r="G62" s="332"/>
      <c r="H62" s="246"/>
      <c r="I62" s="224"/>
      <c r="J62" s="228"/>
      <c r="K62" s="226"/>
      <c r="L62" s="95"/>
      <c r="M62" s="95"/>
      <c r="N62" s="95"/>
      <c r="O62" s="95"/>
      <c r="P62" s="95"/>
      <c r="Q62" s="95"/>
    </row>
    <row r="63" spans="1:17" s="96" customFormat="1" ht="15" hidden="1" customHeight="1">
      <c r="A63" s="98"/>
      <c r="B63" s="234"/>
      <c r="C63" s="211"/>
      <c r="D63" s="63" t="s">
        <v>324</v>
      </c>
      <c r="E63" s="64" t="s">
        <v>261</v>
      </c>
      <c r="F63" s="172">
        <v>2008</v>
      </c>
      <c r="G63" s="332"/>
      <c r="H63" s="246"/>
      <c r="I63" s="224"/>
      <c r="J63" s="228"/>
      <c r="K63" s="226"/>
      <c r="L63" s="95"/>
      <c r="M63" s="95"/>
      <c r="N63" s="95"/>
      <c r="O63" s="95"/>
      <c r="P63" s="95"/>
      <c r="Q63" s="95"/>
    </row>
    <row r="64" spans="1:17" s="96" customFormat="1" ht="15" hidden="1" customHeight="1">
      <c r="A64" s="98"/>
      <c r="B64" s="234"/>
      <c r="C64" s="211"/>
      <c r="D64" s="63" t="s">
        <v>249</v>
      </c>
      <c r="E64" s="64" t="s">
        <v>255</v>
      </c>
      <c r="F64" s="172">
        <v>0</v>
      </c>
      <c r="G64" s="332"/>
      <c r="H64" s="246"/>
      <c r="I64" s="224"/>
      <c r="J64" s="228"/>
      <c r="K64" s="226"/>
      <c r="L64" s="95"/>
      <c r="M64" s="95"/>
      <c r="N64" s="95"/>
      <c r="O64" s="95"/>
      <c r="P64" s="95"/>
      <c r="Q64" s="95"/>
    </row>
    <row r="65" spans="1:17" s="96" customFormat="1" ht="15" hidden="1" customHeight="1" thickBot="1">
      <c r="A65" s="98"/>
      <c r="B65" s="234"/>
      <c r="C65" s="211"/>
      <c r="D65" s="63" t="s">
        <v>237</v>
      </c>
      <c r="E65" s="64" t="s">
        <v>254</v>
      </c>
      <c r="F65" s="172">
        <v>7988</v>
      </c>
      <c r="G65" s="244"/>
      <c r="H65" s="246"/>
      <c r="I65" s="224"/>
      <c r="J65" s="228"/>
      <c r="K65" s="226"/>
      <c r="L65" s="95"/>
      <c r="M65" s="95"/>
      <c r="N65" s="95"/>
      <c r="O65" s="95"/>
      <c r="P65" s="95"/>
      <c r="Q65" s="95"/>
    </row>
    <row r="66" spans="1:17" ht="15" hidden="1" customHeight="1">
      <c r="A66" s="97" t="s">
        <v>162</v>
      </c>
      <c r="B66" s="333" t="s">
        <v>118</v>
      </c>
      <c r="C66" s="336">
        <v>573780</v>
      </c>
      <c r="D66" s="99" t="s">
        <v>53</v>
      </c>
      <c r="E66" s="66" t="s">
        <v>220</v>
      </c>
      <c r="F66" s="172">
        <v>892</v>
      </c>
      <c r="G66" s="339">
        <v>1024</v>
      </c>
      <c r="H66" s="205">
        <v>143455</v>
      </c>
      <c r="I66" s="343">
        <f>SUM(F66:F189)+H66</f>
        <v>405419</v>
      </c>
      <c r="J66" s="264">
        <f>C66-I66</f>
        <v>168361</v>
      </c>
      <c r="K66" s="261">
        <f>J66/C66*100</f>
        <v>29.342430896859423</v>
      </c>
      <c r="L66" s="1"/>
      <c r="M66" s="1"/>
      <c r="N66" s="1"/>
      <c r="O66" s="1"/>
      <c r="P66" s="1"/>
      <c r="Q66" s="1"/>
    </row>
    <row r="67" spans="1:17" ht="15" hidden="1" customHeight="1">
      <c r="A67" s="97"/>
      <c r="B67" s="334"/>
      <c r="C67" s="337"/>
      <c r="D67" s="99" t="s">
        <v>53</v>
      </c>
      <c r="E67" s="66" t="s">
        <v>306</v>
      </c>
      <c r="F67" s="172">
        <v>666</v>
      </c>
      <c r="G67" s="340"/>
      <c r="H67" s="342"/>
      <c r="I67" s="344"/>
      <c r="J67" s="265"/>
      <c r="K67" s="262"/>
      <c r="L67" s="1"/>
      <c r="M67" s="1"/>
      <c r="N67" s="1"/>
      <c r="O67" s="1"/>
      <c r="P67" s="1"/>
      <c r="Q67" s="1"/>
    </row>
    <row r="68" spans="1:17" ht="15" hidden="1" customHeight="1">
      <c r="A68" s="97"/>
      <c r="B68" s="334"/>
      <c r="C68" s="337"/>
      <c r="D68" s="99" t="s">
        <v>53</v>
      </c>
      <c r="E68" s="66" t="s">
        <v>306</v>
      </c>
      <c r="F68" s="172">
        <v>71</v>
      </c>
      <c r="G68" s="340"/>
      <c r="H68" s="342"/>
      <c r="I68" s="344"/>
      <c r="J68" s="265"/>
      <c r="K68" s="262"/>
      <c r="L68" s="1"/>
      <c r="M68" s="1"/>
      <c r="N68" s="1"/>
      <c r="O68" s="1"/>
      <c r="P68" s="1"/>
      <c r="Q68" s="1"/>
    </row>
    <row r="69" spans="1:17" ht="15" hidden="1" customHeight="1">
      <c r="A69" s="97"/>
      <c r="B69" s="334"/>
      <c r="C69" s="337"/>
      <c r="D69" s="99" t="s">
        <v>53</v>
      </c>
      <c r="E69" s="66" t="s">
        <v>306</v>
      </c>
      <c r="F69" s="172">
        <v>3250</v>
      </c>
      <c r="G69" s="340"/>
      <c r="H69" s="342"/>
      <c r="I69" s="344"/>
      <c r="J69" s="265"/>
      <c r="K69" s="262"/>
      <c r="L69" s="1"/>
      <c r="M69" s="1"/>
      <c r="N69" s="1"/>
      <c r="O69" s="1"/>
      <c r="P69" s="1"/>
      <c r="Q69" s="1"/>
    </row>
    <row r="70" spans="1:17" ht="15" hidden="1" customHeight="1">
      <c r="A70" s="97"/>
      <c r="B70" s="334"/>
      <c r="C70" s="337"/>
      <c r="D70" s="99" t="s">
        <v>53</v>
      </c>
      <c r="E70" s="66" t="s">
        <v>221</v>
      </c>
      <c r="F70" s="172">
        <v>1200</v>
      </c>
      <c r="G70" s="340"/>
      <c r="H70" s="342"/>
      <c r="I70" s="344"/>
      <c r="J70" s="265"/>
      <c r="K70" s="262"/>
      <c r="L70" s="1"/>
      <c r="M70" s="1"/>
      <c r="N70" s="1"/>
      <c r="O70" s="1"/>
      <c r="P70" s="1"/>
      <c r="Q70" s="1"/>
    </row>
    <row r="71" spans="1:17" ht="15" hidden="1" customHeight="1">
      <c r="A71" s="97"/>
      <c r="B71" s="334"/>
      <c r="C71" s="337"/>
      <c r="D71" s="99" t="s">
        <v>163</v>
      </c>
      <c r="E71" s="66" t="s">
        <v>221</v>
      </c>
      <c r="F71" s="172">
        <v>174</v>
      </c>
      <c r="G71" s="340"/>
      <c r="H71" s="342"/>
      <c r="I71" s="344"/>
      <c r="J71" s="265"/>
      <c r="K71" s="262"/>
      <c r="L71" s="1"/>
      <c r="M71" s="1"/>
      <c r="N71" s="1"/>
      <c r="O71" s="1"/>
      <c r="P71" s="1"/>
      <c r="Q71" s="1"/>
    </row>
    <row r="72" spans="1:17" ht="15" hidden="1" customHeight="1">
      <c r="A72" s="97"/>
      <c r="B72" s="334"/>
      <c r="C72" s="337"/>
      <c r="D72" s="99" t="s">
        <v>34</v>
      </c>
      <c r="E72" s="66" t="s">
        <v>223</v>
      </c>
      <c r="F72" s="172">
        <v>0</v>
      </c>
      <c r="G72" s="340"/>
      <c r="H72" s="342"/>
      <c r="I72" s="344"/>
      <c r="J72" s="265"/>
      <c r="K72" s="262"/>
      <c r="L72" s="1"/>
      <c r="M72" s="1"/>
      <c r="N72" s="1"/>
      <c r="O72" s="1"/>
      <c r="P72" s="1"/>
      <c r="Q72" s="1"/>
    </row>
    <row r="73" spans="1:17" ht="15" hidden="1" customHeight="1">
      <c r="A73" s="97"/>
      <c r="B73" s="334"/>
      <c r="C73" s="337"/>
      <c r="D73" s="99" t="s">
        <v>34</v>
      </c>
      <c r="E73" s="66" t="s">
        <v>223</v>
      </c>
      <c r="F73" s="172">
        <v>0</v>
      </c>
      <c r="G73" s="340"/>
      <c r="H73" s="342"/>
      <c r="I73" s="344"/>
      <c r="J73" s="265"/>
      <c r="K73" s="262"/>
      <c r="L73" s="1"/>
      <c r="M73" s="1"/>
      <c r="N73" s="1"/>
      <c r="O73" s="1"/>
      <c r="P73" s="1"/>
      <c r="Q73" s="1"/>
    </row>
    <row r="74" spans="1:17" ht="15" hidden="1" customHeight="1">
      <c r="A74" s="97"/>
      <c r="B74" s="334"/>
      <c r="C74" s="337"/>
      <c r="D74" s="99" t="s">
        <v>34</v>
      </c>
      <c r="E74" s="66" t="s">
        <v>223</v>
      </c>
      <c r="F74" s="172">
        <v>0</v>
      </c>
      <c r="G74" s="340"/>
      <c r="H74" s="342"/>
      <c r="I74" s="344"/>
      <c r="J74" s="265"/>
      <c r="K74" s="262"/>
      <c r="L74" s="1"/>
      <c r="M74" s="1"/>
      <c r="N74" s="1"/>
      <c r="O74" s="1"/>
      <c r="P74" s="1"/>
      <c r="Q74" s="1"/>
    </row>
    <row r="75" spans="1:17" ht="15" hidden="1" customHeight="1">
      <c r="A75" s="97"/>
      <c r="B75" s="334"/>
      <c r="C75" s="337"/>
      <c r="D75" s="99" t="s">
        <v>164</v>
      </c>
      <c r="E75" s="66" t="s">
        <v>223</v>
      </c>
      <c r="F75" s="172">
        <v>0</v>
      </c>
      <c r="G75" s="340"/>
      <c r="H75" s="342"/>
      <c r="I75" s="344"/>
      <c r="J75" s="265"/>
      <c r="K75" s="262"/>
      <c r="L75" s="1"/>
      <c r="M75" s="1"/>
      <c r="N75" s="1"/>
      <c r="O75" s="1"/>
      <c r="P75" s="1"/>
      <c r="Q75" s="1"/>
    </row>
    <row r="76" spans="1:17" ht="15" hidden="1" customHeight="1">
      <c r="A76" s="97"/>
      <c r="B76" s="334"/>
      <c r="C76" s="337"/>
      <c r="D76" s="99" t="s">
        <v>153</v>
      </c>
      <c r="E76" s="66" t="s">
        <v>224</v>
      </c>
      <c r="F76" s="172">
        <v>580</v>
      </c>
      <c r="G76" s="340"/>
      <c r="H76" s="342"/>
      <c r="I76" s="344"/>
      <c r="J76" s="265"/>
      <c r="K76" s="262"/>
      <c r="L76" s="1"/>
      <c r="M76" s="1"/>
      <c r="N76" s="1"/>
      <c r="O76" s="1"/>
      <c r="P76" s="1"/>
      <c r="Q76" s="1"/>
    </row>
    <row r="77" spans="1:17" ht="15" hidden="1" customHeight="1">
      <c r="A77" s="97"/>
      <c r="B77" s="334"/>
      <c r="C77" s="337"/>
      <c r="D77" s="99" t="s">
        <v>165</v>
      </c>
      <c r="E77" s="66" t="s">
        <v>221</v>
      </c>
      <c r="F77" s="172">
        <v>2744</v>
      </c>
      <c r="G77" s="340"/>
      <c r="H77" s="342"/>
      <c r="I77" s="344"/>
      <c r="J77" s="265"/>
      <c r="K77" s="262"/>
      <c r="L77" s="1"/>
      <c r="M77" s="1"/>
      <c r="N77" s="1"/>
      <c r="O77" s="1"/>
      <c r="P77" s="1"/>
      <c r="Q77" s="1"/>
    </row>
    <row r="78" spans="1:17" ht="15" hidden="1" customHeight="1">
      <c r="A78" s="97"/>
      <c r="B78" s="334"/>
      <c r="C78" s="337"/>
      <c r="D78" s="99" t="s">
        <v>166</v>
      </c>
      <c r="E78" s="66" t="s">
        <v>221</v>
      </c>
      <c r="F78" s="172">
        <v>2496</v>
      </c>
      <c r="G78" s="340"/>
      <c r="H78" s="342"/>
      <c r="I78" s="344"/>
      <c r="J78" s="265"/>
      <c r="K78" s="262"/>
      <c r="L78" s="1"/>
      <c r="M78" s="1"/>
      <c r="N78" s="1"/>
      <c r="O78" s="1"/>
      <c r="P78" s="1"/>
      <c r="Q78" s="1"/>
    </row>
    <row r="79" spans="1:17" ht="15" customHeight="1">
      <c r="A79" s="97"/>
      <c r="B79" s="334"/>
      <c r="C79" s="346"/>
      <c r="D79" s="191" t="s">
        <v>167</v>
      </c>
      <c r="E79" s="192" t="s">
        <v>221</v>
      </c>
      <c r="F79" s="172">
        <v>1005</v>
      </c>
      <c r="G79" s="340"/>
      <c r="H79" s="342"/>
      <c r="I79" s="344"/>
      <c r="J79" s="265"/>
      <c r="K79" s="262"/>
      <c r="L79" s="1"/>
      <c r="M79" s="1"/>
      <c r="N79" s="1"/>
      <c r="O79" s="1"/>
      <c r="P79" s="1"/>
      <c r="Q79" s="1"/>
    </row>
    <row r="80" spans="1:17" ht="15" customHeight="1">
      <c r="A80" s="97"/>
      <c r="B80" s="334"/>
      <c r="C80" s="346"/>
      <c r="D80" s="191" t="s">
        <v>168</v>
      </c>
      <c r="E80" s="192" t="s">
        <v>224</v>
      </c>
      <c r="F80" s="172">
        <v>952</v>
      </c>
      <c r="G80" s="340"/>
      <c r="H80" s="342"/>
      <c r="I80" s="344"/>
      <c r="J80" s="265"/>
      <c r="K80" s="262"/>
      <c r="L80" s="1"/>
      <c r="M80" s="1"/>
      <c r="N80" s="1"/>
      <c r="O80" s="1"/>
      <c r="P80" s="1"/>
      <c r="Q80" s="1"/>
    </row>
    <row r="81" spans="1:17" ht="15" customHeight="1">
      <c r="A81" s="97"/>
      <c r="B81" s="334"/>
      <c r="C81" s="346"/>
      <c r="D81" s="191" t="s">
        <v>169</v>
      </c>
      <c r="E81" s="192" t="s">
        <v>226</v>
      </c>
      <c r="F81" s="172">
        <v>252</v>
      </c>
      <c r="G81" s="340"/>
      <c r="H81" s="342"/>
      <c r="I81" s="344"/>
      <c r="J81" s="265"/>
      <c r="K81" s="262"/>
      <c r="L81" s="1"/>
      <c r="M81" s="1"/>
      <c r="N81" s="1"/>
      <c r="O81" s="1"/>
      <c r="P81" s="1"/>
      <c r="Q81" s="1"/>
    </row>
    <row r="82" spans="1:17" ht="15" customHeight="1">
      <c r="A82" s="97"/>
      <c r="B82" s="334"/>
      <c r="C82" s="346"/>
      <c r="D82" s="191" t="s">
        <v>170</v>
      </c>
      <c r="E82" s="192" t="s">
        <v>222</v>
      </c>
      <c r="F82" s="172">
        <v>30</v>
      </c>
      <c r="G82" s="340"/>
      <c r="H82" s="342"/>
      <c r="I82" s="344"/>
      <c r="J82" s="265"/>
      <c r="K82" s="262"/>
      <c r="L82" s="1"/>
      <c r="M82" s="1"/>
      <c r="N82" s="1"/>
      <c r="O82" s="1"/>
      <c r="P82" s="1"/>
      <c r="Q82" s="1"/>
    </row>
    <row r="83" spans="1:17" ht="15" customHeight="1">
      <c r="A83" s="97"/>
      <c r="B83" s="334"/>
      <c r="C83" s="346"/>
      <c r="D83" s="191" t="s">
        <v>54</v>
      </c>
      <c r="E83" s="192" t="s">
        <v>224</v>
      </c>
      <c r="F83" s="172">
        <v>0</v>
      </c>
      <c r="G83" s="340"/>
      <c r="H83" s="342"/>
      <c r="I83" s="344"/>
      <c r="J83" s="265"/>
      <c r="K83" s="262"/>
      <c r="L83" s="1"/>
      <c r="M83" s="1"/>
      <c r="N83" s="1"/>
      <c r="O83" s="1"/>
      <c r="P83" s="1"/>
      <c r="Q83" s="1"/>
    </row>
    <row r="84" spans="1:17" ht="15" hidden="1" customHeight="1">
      <c r="A84" s="97"/>
      <c r="B84" s="334"/>
      <c r="C84" s="337"/>
      <c r="D84" s="129" t="s">
        <v>171</v>
      </c>
      <c r="E84" s="130" t="s">
        <v>221</v>
      </c>
      <c r="F84" s="172">
        <v>631</v>
      </c>
      <c r="G84" s="340"/>
      <c r="H84" s="342"/>
      <c r="I84" s="344"/>
      <c r="J84" s="265"/>
      <c r="K84" s="262"/>
      <c r="L84" s="1"/>
      <c r="M84" s="1"/>
      <c r="N84" s="1"/>
      <c r="O84" s="1"/>
      <c r="P84" s="1"/>
      <c r="Q84" s="1"/>
    </row>
    <row r="85" spans="1:17" ht="15" hidden="1" customHeight="1">
      <c r="A85" s="97"/>
      <c r="B85" s="334"/>
      <c r="C85" s="337"/>
      <c r="D85" s="99" t="s">
        <v>172</v>
      </c>
      <c r="E85" s="66" t="s">
        <v>221</v>
      </c>
      <c r="F85" s="172">
        <v>378</v>
      </c>
      <c r="G85" s="340"/>
      <c r="H85" s="342"/>
      <c r="I85" s="344"/>
      <c r="J85" s="265"/>
      <c r="K85" s="262"/>
      <c r="L85" s="1"/>
      <c r="M85" s="1"/>
      <c r="N85" s="1"/>
      <c r="O85" s="1"/>
      <c r="P85" s="1"/>
      <c r="Q85" s="1"/>
    </row>
    <row r="86" spans="1:17" ht="15" hidden="1" customHeight="1">
      <c r="A86" s="97"/>
      <c r="B86" s="334"/>
      <c r="C86" s="337"/>
      <c r="D86" s="99" t="s">
        <v>172</v>
      </c>
      <c r="E86" s="66" t="s">
        <v>221</v>
      </c>
      <c r="F86" s="172">
        <v>234</v>
      </c>
      <c r="G86" s="340"/>
      <c r="H86" s="342"/>
      <c r="I86" s="344"/>
      <c r="J86" s="265"/>
      <c r="K86" s="262"/>
      <c r="L86" s="1"/>
      <c r="M86" s="1"/>
      <c r="N86" s="1"/>
      <c r="O86" s="1"/>
      <c r="P86" s="1"/>
      <c r="Q86" s="1"/>
    </row>
    <row r="87" spans="1:17" ht="15" hidden="1" customHeight="1">
      <c r="A87" s="97"/>
      <c r="B87" s="334"/>
      <c r="C87" s="337"/>
      <c r="D87" s="99" t="s">
        <v>173</v>
      </c>
      <c r="E87" s="66" t="s">
        <v>224</v>
      </c>
      <c r="F87" s="172">
        <v>1700</v>
      </c>
      <c r="G87" s="340"/>
      <c r="H87" s="342"/>
      <c r="I87" s="344"/>
      <c r="J87" s="265"/>
      <c r="K87" s="262"/>
      <c r="L87" s="1"/>
      <c r="M87" s="1"/>
      <c r="N87" s="1"/>
      <c r="O87" s="1"/>
      <c r="P87" s="1"/>
      <c r="Q87" s="1"/>
    </row>
    <row r="88" spans="1:17" ht="15" hidden="1" customHeight="1">
      <c r="A88" s="97"/>
      <c r="B88" s="334"/>
      <c r="C88" s="337"/>
      <c r="D88" s="99" t="s">
        <v>174</v>
      </c>
      <c r="E88" s="66" t="s">
        <v>223</v>
      </c>
      <c r="F88" s="172">
        <v>0</v>
      </c>
      <c r="G88" s="340"/>
      <c r="H88" s="342"/>
      <c r="I88" s="344"/>
      <c r="J88" s="265"/>
      <c r="K88" s="262"/>
      <c r="L88" s="1"/>
      <c r="M88" s="1"/>
      <c r="N88" s="1"/>
      <c r="O88" s="1"/>
      <c r="P88" s="1"/>
      <c r="Q88" s="1"/>
    </row>
    <row r="89" spans="1:17" ht="15" hidden="1" customHeight="1">
      <c r="A89" s="97"/>
      <c r="B89" s="334"/>
      <c r="C89" s="337"/>
      <c r="D89" s="99" t="s">
        <v>174</v>
      </c>
      <c r="E89" s="66" t="s">
        <v>223</v>
      </c>
      <c r="F89" s="172">
        <v>56</v>
      </c>
      <c r="G89" s="340"/>
      <c r="H89" s="342"/>
      <c r="I89" s="344"/>
      <c r="J89" s="265"/>
      <c r="K89" s="262"/>
      <c r="L89" s="1"/>
      <c r="M89" s="1"/>
      <c r="N89" s="1"/>
      <c r="O89" s="1"/>
      <c r="P89" s="1"/>
      <c r="Q89" s="1"/>
    </row>
    <row r="90" spans="1:17" ht="15" hidden="1" customHeight="1">
      <c r="A90" s="97"/>
      <c r="B90" s="334"/>
      <c r="C90" s="337"/>
      <c r="D90" s="99" t="s">
        <v>175</v>
      </c>
      <c r="E90" s="66" t="s">
        <v>224</v>
      </c>
      <c r="F90" s="172">
        <v>1473</v>
      </c>
      <c r="G90" s="340"/>
      <c r="H90" s="342"/>
      <c r="I90" s="344"/>
      <c r="J90" s="265"/>
      <c r="K90" s="262"/>
      <c r="L90" s="1"/>
      <c r="M90" s="1"/>
      <c r="N90" s="1"/>
      <c r="O90" s="1"/>
      <c r="P90" s="1"/>
      <c r="Q90" s="1"/>
    </row>
    <row r="91" spans="1:17" ht="15" hidden="1" customHeight="1">
      <c r="A91" s="97"/>
      <c r="B91" s="334"/>
      <c r="C91" s="337"/>
      <c r="D91" s="99" t="s">
        <v>176</v>
      </c>
      <c r="E91" s="66" t="s">
        <v>224</v>
      </c>
      <c r="F91" s="172">
        <v>650</v>
      </c>
      <c r="G91" s="340"/>
      <c r="H91" s="342"/>
      <c r="I91" s="344"/>
      <c r="J91" s="265"/>
      <c r="K91" s="262"/>
      <c r="L91" s="1"/>
      <c r="M91" s="1"/>
      <c r="N91" s="1"/>
      <c r="O91" s="1"/>
      <c r="P91" s="1"/>
      <c r="Q91" s="1"/>
    </row>
    <row r="92" spans="1:17" ht="15" hidden="1" customHeight="1">
      <c r="A92" s="97"/>
      <c r="B92" s="334"/>
      <c r="C92" s="337"/>
      <c r="D92" s="99" t="s">
        <v>176</v>
      </c>
      <c r="E92" s="66" t="s">
        <v>224</v>
      </c>
      <c r="F92" s="172">
        <v>20</v>
      </c>
      <c r="G92" s="340"/>
      <c r="H92" s="342"/>
      <c r="I92" s="344"/>
      <c r="J92" s="265"/>
      <c r="K92" s="262"/>
      <c r="L92" s="1"/>
      <c r="M92" s="1"/>
      <c r="N92" s="1"/>
      <c r="O92" s="1"/>
      <c r="P92" s="1"/>
      <c r="Q92" s="1"/>
    </row>
    <row r="93" spans="1:17" ht="15" hidden="1" customHeight="1">
      <c r="A93" s="97"/>
      <c r="B93" s="334"/>
      <c r="C93" s="337"/>
      <c r="D93" s="99" t="s">
        <v>177</v>
      </c>
      <c r="E93" s="66" t="s">
        <v>221</v>
      </c>
      <c r="F93" s="172">
        <v>6491</v>
      </c>
      <c r="G93" s="340"/>
      <c r="H93" s="342"/>
      <c r="I93" s="344"/>
      <c r="J93" s="265"/>
      <c r="K93" s="262"/>
      <c r="L93" s="1"/>
      <c r="M93" s="1"/>
      <c r="N93" s="1"/>
      <c r="O93" s="1"/>
      <c r="P93" s="1"/>
      <c r="Q93" s="1"/>
    </row>
    <row r="94" spans="1:17" ht="15" hidden="1" customHeight="1">
      <c r="A94" s="97"/>
      <c r="B94" s="334"/>
      <c r="C94" s="337"/>
      <c r="D94" s="99" t="s">
        <v>178</v>
      </c>
      <c r="E94" s="66" t="s">
        <v>220</v>
      </c>
      <c r="F94" s="172">
        <v>21440</v>
      </c>
      <c r="G94" s="340"/>
      <c r="H94" s="342"/>
      <c r="I94" s="344"/>
      <c r="J94" s="265"/>
      <c r="K94" s="262"/>
      <c r="L94" s="1"/>
      <c r="M94" s="1"/>
      <c r="N94" s="1"/>
      <c r="O94" s="1"/>
      <c r="P94" s="1"/>
      <c r="Q94" s="1"/>
    </row>
    <row r="95" spans="1:17" ht="15" hidden="1" customHeight="1">
      <c r="A95" s="97"/>
      <c r="B95" s="334"/>
      <c r="C95" s="337"/>
      <c r="D95" s="99" t="s">
        <v>178</v>
      </c>
      <c r="E95" s="66" t="s">
        <v>227</v>
      </c>
      <c r="F95" s="172">
        <v>0</v>
      </c>
      <c r="G95" s="340"/>
      <c r="H95" s="342"/>
      <c r="I95" s="344"/>
      <c r="J95" s="265"/>
      <c r="K95" s="262"/>
      <c r="L95" s="1"/>
      <c r="M95" s="1"/>
      <c r="N95" s="1"/>
      <c r="O95" s="1"/>
      <c r="P95" s="1"/>
      <c r="Q95" s="1"/>
    </row>
    <row r="96" spans="1:17" ht="15" hidden="1" customHeight="1">
      <c r="A96" s="97"/>
      <c r="B96" s="334"/>
      <c r="C96" s="337"/>
      <c r="D96" s="99" t="s">
        <v>55</v>
      </c>
      <c r="E96" s="66" t="s">
        <v>224</v>
      </c>
      <c r="F96" s="172">
        <v>38</v>
      </c>
      <c r="G96" s="340"/>
      <c r="H96" s="342"/>
      <c r="I96" s="344"/>
      <c r="J96" s="265"/>
      <c r="K96" s="262"/>
      <c r="L96" s="1"/>
      <c r="M96" s="1"/>
      <c r="N96" s="1"/>
      <c r="O96" s="1"/>
      <c r="P96" s="1"/>
      <c r="Q96" s="1"/>
    </row>
    <row r="97" spans="1:17" ht="15" hidden="1" customHeight="1">
      <c r="A97" s="97"/>
      <c r="B97" s="334"/>
      <c r="C97" s="337"/>
      <c r="D97" s="129" t="s">
        <v>36</v>
      </c>
      <c r="E97" s="130" t="s">
        <v>228</v>
      </c>
      <c r="F97" s="172">
        <v>0</v>
      </c>
      <c r="G97" s="340"/>
      <c r="H97" s="342"/>
      <c r="I97" s="344"/>
      <c r="J97" s="265"/>
      <c r="K97" s="262"/>
      <c r="L97" s="1"/>
      <c r="M97" s="1"/>
      <c r="N97" s="1"/>
      <c r="O97" s="1"/>
      <c r="P97" s="1"/>
      <c r="Q97" s="1"/>
    </row>
    <row r="98" spans="1:17" ht="15" hidden="1" customHeight="1">
      <c r="A98" s="97"/>
      <c r="B98" s="334"/>
      <c r="C98" s="337"/>
      <c r="D98" s="129" t="s">
        <v>36</v>
      </c>
      <c r="E98" s="130" t="s">
        <v>224</v>
      </c>
      <c r="F98" s="172">
        <v>1280</v>
      </c>
      <c r="G98" s="340"/>
      <c r="H98" s="342"/>
      <c r="I98" s="344"/>
      <c r="J98" s="265"/>
      <c r="K98" s="262"/>
      <c r="L98" s="1"/>
      <c r="M98" s="1"/>
      <c r="N98" s="1"/>
      <c r="O98" s="1"/>
      <c r="P98" s="1"/>
      <c r="Q98" s="1"/>
    </row>
    <row r="99" spans="1:17" ht="15" hidden="1" customHeight="1">
      <c r="A99" s="97"/>
      <c r="B99" s="334"/>
      <c r="C99" s="337"/>
      <c r="D99" s="129" t="s">
        <v>179</v>
      </c>
      <c r="E99" s="130" t="s">
        <v>230</v>
      </c>
      <c r="F99" s="172">
        <v>8557</v>
      </c>
      <c r="G99" s="340"/>
      <c r="H99" s="342"/>
      <c r="I99" s="344"/>
      <c r="J99" s="265"/>
      <c r="K99" s="262"/>
      <c r="L99" s="1"/>
      <c r="M99" s="1"/>
      <c r="N99" s="1"/>
      <c r="O99" s="1"/>
      <c r="P99" s="1"/>
      <c r="Q99" s="1"/>
    </row>
    <row r="100" spans="1:17" ht="15" hidden="1" customHeight="1">
      <c r="A100" s="97"/>
      <c r="B100" s="334"/>
      <c r="C100" s="337"/>
      <c r="D100" s="129" t="s">
        <v>180</v>
      </c>
      <c r="E100" s="130" t="s">
        <v>224</v>
      </c>
      <c r="F100" s="172">
        <v>360</v>
      </c>
      <c r="G100" s="340"/>
      <c r="H100" s="342"/>
      <c r="I100" s="344"/>
      <c r="J100" s="265"/>
      <c r="K100" s="262"/>
      <c r="L100" s="1"/>
      <c r="M100" s="1"/>
      <c r="N100" s="1"/>
      <c r="O100" s="1"/>
      <c r="P100" s="1"/>
      <c r="Q100" s="1"/>
    </row>
    <row r="101" spans="1:17" ht="15" hidden="1" customHeight="1">
      <c r="A101" s="97"/>
      <c r="B101" s="334"/>
      <c r="C101" s="337"/>
      <c r="D101" s="129" t="s">
        <v>180</v>
      </c>
      <c r="E101" s="130" t="s">
        <v>224</v>
      </c>
      <c r="F101" s="172">
        <v>0</v>
      </c>
      <c r="G101" s="340"/>
      <c r="H101" s="342"/>
      <c r="I101" s="344"/>
      <c r="J101" s="265"/>
      <c r="K101" s="262"/>
      <c r="L101" s="1"/>
      <c r="M101" s="1"/>
      <c r="N101" s="1"/>
      <c r="O101" s="1"/>
      <c r="P101" s="1"/>
      <c r="Q101" s="1"/>
    </row>
    <row r="102" spans="1:17" ht="15" hidden="1" customHeight="1">
      <c r="A102" s="97"/>
      <c r="B102" s="334"/>
      <c r="C102" s="337"/>
      <c r="D102" s="129" t="s">
        <v>181</v>
      </c>
      <c r="E102" s="130" t="s">
        <v>224</v>
      </c>
      <c r="F102" s="172">
        <v>719</v>
      </c>
      <c r="G102" s="340"/>
      <c r="H102" s="342"/>
      <c r="I102" s="344"/>
      <c r="J102" s="265"/>
      <c r="K102" s="262"/>
      <c r="L102" s="1"/>
      <c r="M102" s="1"/>
      <c r="N102" s="1"/>
      <c r="O102" s="1"/>
      <c r="P102" s="1"/>
      <c r="Q102" s="1"/>
    </row>
    <row r="103" spans="1:17" ht="15" hidden="1" customHeight="1">
      <c r="A103" s="97"/>
      <c r="B103" s="334"/>
      <c r="C103" s="337"/>
      <c r="D103" s="129" t="s">
        <v>182</v>
      </c>
      <c r="E103" s="130" t="s">
        <v>221</v>
      </c>
      <c r="F103" s="172">
        <v>500</v>
      </c>
      <c r="G103" s="340"/>
      <c r="H103" s="342"/>
      <c r="I103" s="344"/>
      <c r="J103" s="265"/>
      <c r="K103" s="262"/>
      <c r="L103" s="1"/>
      <c r="M103" s="1"/>
      <c r="N103" s="1"/>
      <c r="O103" s="1"/>
      <c r="P103" s="1"/>
      <c r="Q103" s="1"/>
    </row>
    <row r="104" spans="1:17" ht="15" hidden="1" customHeight="1">
      <c r="A104" s="97"/>
      <c r="B104" s="334"/>
      <c r="C104" s="337"/>
      <c r="D104" s="129" t="s">
        <v>183</v>
      </c>
      <c r="E104" s="130" t="s">
        <v>224</v>
      </c>
      <c r="F104" s="172">
        <v>0</v>
      </c>
      <c r="G104" s="340"/>
      <c r="H104" s="342"/>
      <c r="I104" s="344"/>
      <c r="J104" s="265"/>
      <c r="K104" s="262"/>
      <c r="L104" s="1"/>
      <c r="M104" s="1"/>
      <c r="N104" s="1"/>
      <c r="O104" s="1"/>
      <c r="P104" s="1"/>
      <c r="Q104" s="1"/>
    </row>
    <row r="105" spans="1:17" ht="15" hidden="1" customHeight="1">
      <c r="A105" s="97"/>
      <c r="B105" s="334"/>
      <c r="C105" s="337"/>
      <c r="D105" s="129" t="s">
        <v>183</v>
      </c>
      <c r="E105" s="130" t="s">
        <v>224</v>
      </c>
      <c r="F105" s="172">
        <v>0</v>
      </c>
      <c r="G105" s="340"/>
      <c r="H105" s="342"/>
      <c r="I105" s="344"/>
      <c r="J105" s="265"/>
      <c r="K105" s="262"/>
      <c r="L105" s="1"/>
      <c r="M105" s="1"/>
      <c r="N105" s="1"/>
      <c r="O105" s="1"/>
      <c r="P105" s="1"/>
      <c r="Q105" s="1"/>
    </row>
    <row r="106" spans="1:17" ht="15" hidden="1" customHeight="1">
      <c r="A106" s="97"/>
      <c r="B106" s="334"/>
      <c r="C106" s="337"/>
      <c r="D106" s="129" t="s">
        <v>183</v>
      </c>
      <c r="E106" s="130" t="s">
        <v>224</v>
      </c>
      <c r="F106" s="172">
        <v>0</v>
      </c>
      <c r="G106" s="340"/>
      <c r="H106" s="342"/>
      <c r="I106" s="344"/>
      <c r="J106" s="265"/>
      <c r="K106" s="262"/>
      <c r="L106" s="1"/>
      <c r="M106" s="1"/>
      <c r="N106" s="1"/>
      <c r="O106" s="1"/>
      <c r="P106" s="1"/>
      <c r="Q106" s="1"/>
    </row>
    <row r="107" spans="1:17" ht="15" hidden="1" customHeight="1">
      <c r="A107" s="97"/>
      <c r="B107" s="334"/>
      <c r="C107" s="337"/>
      <c r="D107" s="129" t="s">
        <v>183</v>
      </c>
      <c r="E107" s="130" t="s">
        <v>224</v>
      </c>
      <c r="F107" s="172">
        <v>0</v>
      </c>
      <c r="G107" s="340"/>
      <c r="H107" s="342"/>
      <c r="I107" s="344"/>
      <c r="J107" s="265"/>
      <c r="K107" s="262"/>
      <c r="L107" s="1"/>
      <c r="M107" s="1"/>
      <c r="N107" s="1"/>
      <c r="O107" s="1"/>
      <c r="P107" s="1"/>
      <c r="Q107" s="1"/>
    </row>
    <row r="108" spans="1:17" ht="15" hidden="1" customHeight="1">
      <c r="A108" s="97"/>
      <c r="B108" s="334"/>
      <c r="C108" s="337"/>
      <c r="D108" s="99" t="s">
        <v>184</v>
      </c>
      <c r="E108" s="66" t="s">
        <v>224</v>
      </c>
      <c r="F108" s="172">
        <v>10631</v>
      </c>
      <c r="G108" s="340"/>
      <c r="H108" s="342"/>
      <c r="I108" s="344"/>
      <c r="J108" s="265"/>
      <c r="K108" s="262"/>
      <c r="L108" s="1"/>
      <c r="M108" s="1"/>
      <c r="N108" s="1"/>
      <c r="O108" s="1"/>
      <c r="P108" s="1"/>
      <c r="Q108" s="1"/>
    </row>
    <row r="109" spans="1:17" ht="15" hidden="1" customHeight="1">
      <c r="A109" s="97"/>
      <c r="B109" s="334"/>
      <c r="C109" s="337"/>
      <c r="D109" s="99" t="s">
        <v>184</v>
      </c>
      <c r="E109" s="66" t="s">
        <v>224</v>
      </c>
      <c r="F109" s="172">
        <v>344</v>
      </c>
      <c r="G109" s="340"/>
      <c r="H109" s="342"/>
      <c r="I109" s="344"/>
      <c r="J109" s="265"/>
      <c r="K109" s="262"/>
      <c r="L109" s="1"/>
      <c r="M109" s="1"/>
      <c r="N109" s="1"/>
      <c r="O109" s="1"/>
      <c r="P109" s="1"/>
      <c r="Q109" s="1"/>
    </row>
    <row r="110" spans="1:17" ht="15" hidden="1" customHeight="1">
      <c r="A110" s="97"/>
      <c r="B110" s="334"/>
      <c r="C110" s="337"/>
      <c r="D110" s="99" t="s">
        <v>185</v>
      </c>
      <c r="E110" s="66" t="s">
        <v>223</v>
      </c>
      <c r="F110" s="172">
        <v>0</v>
      </c>
      <c r="G110" s="340"/>
      <c r="H110" s="342"/>
      <c r="I110" s="344"/>
      <c r="J110" s="265"/>
      <c r="K110" s="262"/>
      <c r="L110" s="1"/>
      <c r="M110" s="1"/>
      <c r="N110" s="1"/>
      <c r="O110" s="1"/>
      <c r="P110" s="1"/>
      <c r="Q110" s="1"/>
    </row>
    <row r="111" spans="1:17" ht="15" hidden="1" customHeight="1">
      <c r="A111" s="97"/>
      <c r="B111" s="334"/>
      <c r="C111" s="337"/>
      <c r="D111" s="99" t="s">
        <v>185</v>
      </c>
      <c r="E111" s="66" t="s">
        <v>223</v>
      </c>
      <c r="F111" s="172">
        <v>0</v>
      </c>
      <c r="G111" s="340"/>
      <c r="H111" s="342"/>
      <c r="I111" s="344"/>
      <c r="J111" s="265"/>
      <c r="K111" s="262"/>
      <c r="L111" s="1"/>
      <c r="M111" s="1"/>
      <c r="N111" s="1"/>
      <c r="O111" s="1"/>
      <c r="P111" s="1"/>
      <c r="Q111" s="1"/>
    </row>
    <row r="112" spans="1:17" ht="15" hidden="1" customHeight="1">
      <c r="A112" s="97"/>
      <c r="B112" s="334"/>
      <c r="C112" s="337"/>
      <c r="D112" s="99" t="s">
        <v>185</v>
      </c>
      <c r="E112" s="66" t="s">
        <v>223</v>
      </c>
      <c r="F112" s="172">
        <v>4849</v>
      </c>
      <c r="G112" s="340"/>
      <c r="H112" s="342"/>
      <c r="I112" s="344"/>
      <c r="J112" s="265"/>
      <c r="K112" s="262"/>
      <c r="L112" s="1"/>
      <c r="M112" s="1"/>
      <c r="N112" s="1"/>
      <c r="O112" s="1"/>
      <c r="P112" s="1"/>
      <c r="Q112" s="1"/>
    </row>
    <row r="113" spans="1:17" ht="15" hidden="1" customHeight="1">
      <c r="A113" s="97"/>
      <c r="B113" s="334"/>
      <c r="C113" s="337"/>
      <c r="D113" s="99" t="s">
        <v>186</v>
      </c>
      <c r="E113" s="66" t="s">
        <v>221</v>
      </c>
      <c r="F113" s="172">
        <v>980</v>
      </c>
      <c r="G113" s="340"/>
      <c r="H113" s="342"/>
      <c r="I113" s="344"/>
      <c r="J113" s="265"/>
      <c r="K113" s="262"/>
      <c r="L113" s="1"/>
      <c r="M113" s="1"/>
      <c r="N113" s="1"/>
      <c r="O113" s="1"/>
      <c r="P113" s="1"/>
      <c r="Q113" s="1"/>
    </row>
    <row r="114" spans="1:17" ht="15" hidden="1" customHeight="1">
      <c r="A114" s="97"/>
      <c r="B114" s="334"/>
      <c r="C114" s="337"/>
      <c r="D114" s="99" t="s">
        <v>187</v>
      </c>
      <c r="E114" s="66" t="s">
        <v>224</v>
      </c>
      <c r="F114" s="172">
        <v>0</v>
      </c>
      <c r="G114" s="340"/>
      <c r="H114" s="342"/>
      <c r="I114" s="344"/>
      <c r="J114" s="265"/>
      <c r="K114" s="262"/>
      <c r="L114" s="1"/>
      <c r="M114" s="1"/>
      <c r="N114" s="1"/>
      <c r="O114" s="1"/>
      <c r="P114" s="1"/>
      <c r="Q114" s="1"/>
    </row>
    <row r="115" spans="1:17" ht="15" hidden="1" customHeight="1">
      <c r="A115" s="97"/>
      <c r="B115" s="334"/>
      <c r="C115" s="337"/>
      <c r="D115" s="99" t="s">
        <v>188</v>
      </c>
      <c r="E115" s="66" t="s">
        <v>223</v>
      </c>
      <c r="F115" s="172">
        <v>36</v>
      </c>
      <c r="G115" s="340"/>
      <c r="H115" s="342"/>
      <c r="I115" s="344"/>
      <c r="J115" s="265"/>
      <c r="K115" s="262"/>
      <c r="L115" s="1"/>
      <c r="M115" s="1"/>
      <c r="N115" s="1"/>
      <c r="O115" s="1"/>
      <c r="P115" s="1"/>
      <c r="Q115" s="1"/>
    </row>
    <row r="116" spans="1:17" ht="15" hidden="1" customHeight="1">
      <c r="A116" s="97"/>
      <c r="B116" s="334"/>
      <c r="C116" s="337"/>
      <c r="D116" s="99" t="s">
        <v>189</v>
      </c>
      <c r="E116" s="66" t="s">
        <v>224</v>
      </c>
      <c r="F116" s="172">
        <v>4880</v>
      </c>
      <c r="G116" s="340"/>
      <c r="H116" s="342"/>
      <c r="I116" s="344"/>
      <c r="J116" s="265"/>
      <c r="K116" s="262"/>
      <c r="L116" s="1"/>
      <c r="M116" s="1"/>
      <c r="N116" s="1"/>
      <c r="O116" s="1"/>
      <c r="P116" s="1"/>
      <c r="Q116" s="1"/>
    </row>
    <row r="117" spans="1:17" ht="15" hidden="1" customHeight="1">
      <c r="A117" s="97"/>
      <c r="B117" s="334"/>
      <c r="C117" s="337"/>
      <c r="D117" s="99" t="s">
        <v>189</v>
      </c>
      <c r="E117" s="66" t="s">
        <v>224</v>
      </c>
      <c r="F117" s="172">
        <v>0</v>
      </c>
      <c r="G117" s="340"/>
      <c r="H117" s="342"/>
      <c r="I117" s="344"/>
      <c r="J117" s="265"/>
      <c r="K117" s="262"/>
      <c r="L117" s="1"/>
      <c r="M117" s="1"/>
      <c r="N117" s="1"/>
      <c r="O117" s="1"/>
      <c r="P117" s="1"/>
      <c r="Q117" s="1"/>
    </row>
    <row r="118" spans="1:17" ht="15" hidden="1" customHeight="1">
      <c r="A118" s="97"/>
      <c r="B118" s="334"/>
      <c r="C118" s="337"/>
      <c r="D118" s="99" t="s">
        <v>190</v>
      </c>
      <c r="E118" s="66" t="s">
        <v>221</v>
      </c>
      <c r="F118" s="172">
        <v>1176</v>
      </c>
      <c r="G118" s="340"/>
      <c r="H118" s="342"/>
      <c r="I118" s="344"/>
      <c r="J118" s="265"/>
      <c r="K118" s="262"/>
      <c r="L118" s="1"/>
      <c r="M118" s="1"/>
      <c r="N118" s="1"/>
      <c r="O118" s="1"/>
      <c r="P118" s="1"/>
      <c r="Q118" s="1"/>
    </row>
    <row r="119" spans="1:17" ht="15" hidden="1" customHeight="1">
      <c r="A119" s="97"/>
      <c r="B119" s="334"/>
      <c r="C119" s="337"/>
      <c r="D119" s="99" t="s">
        <v>191</v>
      </c>
      <c r="E119" s="66" t="s">
        <v>220</v>
      </c>
      <c r="F119" s="172">
        <v>800</v>
      </c>
      <c r="G119" s="340"/>
      <c r="H119" s="342"/>
      <c r="I119" s="344"/>
      <c r="J119" s="265"/>
      <c r="K119" s="262"/>
      <c r="L119" s="1"/>
      <c r="M119" s="1"/>
      <c r="N119" s="1"/>
      <c r="O119" s="1"/>
      <c r="P119" s="1"/>
      <c r="Q119" s="1"/>
    </row>
    <row r="120" spans="1:17" ht="15" hidden="1" customHeight="1">
      <c r="A120" s="97"/>
      <c r="B120" s="334"/>
      <c r="C120" s="337"/>
      <c r="D120" s="99" t="s">
        <v>192</v>
      </c>
      <c r="E120" s="66" t="s">
        <v>231</v>
      </c>
      <c r="F120" s="172">
        <v>380</v>
      </c>
      <c r="G120" s="340"/>
      <c r="H120" s="342"/>
      <c r="I120" s="344"/>
      <c r="J120" s="265"/>
      <c r="K120" s="262"/>
      <c r="L120" s="1"/>
      <c r="M120" s="1"/>
      <c r="N120" s="1"/>
      <c r="O120" s="1"/>
      <c r="P120" s="1"/>
      <c r="Q120" s="1"/>
    </row>
    <row r="121" spans="1:17" ht="15" hidden="1" customHeight="1">
      <c r="A121" s="97"/>
      <c r="B121" s="334"/>
      <c r="C121" s="337"/>
      <c r="D121" s="99" t="s">
        <v>194</v>
      </c>
      <c r="E121" s="66" t="s">
        <v>222</v>
      </c>
      <c r="F121" s="172">
        <v>560</v>
      </c>
      <c r="G121" s="340"/>
      <c r="H121" s="342"/>
      <c r="I121" s="344"/>
      <c r="J121" s="265"/>
      <c r="K121" s="262"/>
      <c r="L121" s="1"/>
      <c r="M121" s="1"/>
      <c r="N121" s="1"/>
      <c r="O121" s="1"/>
      <c r="P121" s="1"/>
      <c r="Q121" s="1"/>
    </row>
    <row r="122" spans="1:17" ht="15" hidden="1" customHeight="1">
      <c r="A122" s="97"/>
      <c r="B122" s="334"/>
      <c r="C122" s="337"/>
      <c r="D122" s="99" t="s">
        <v>58</v>
      </c>
      <c r="E122" s="66" t="s">
        <v>223</v>
      </c>
      <c r="F122" s="172">
        <v>0</v>
      </c>
      <c r="G122" s="340"/>
      <c r="H122" s="342"/>
      <c r="I122" s="344"/>
      <c r="J122" s="265"/>
      <c r="K122" s="262"/>
      <c r="L122" s="1"/>
      <c r="M122" s="1"/>
      <c r="N122" s="1"/>
      <c r="O122" s="1"/>
      <c r="P122" s="1"/>
      <c r="Q122" s="1"/>
    </row>
    <row r="123" spans="1:17" ht="15" hidden="1" customHeight="1">
      <c r="A123" s="97"/>
      <c r="B123" s="334"/>
      <c r="C123" s="337"/>
      <c r="D123" s="99" t="s">
        <v>40</v>
      </c>
      <c r="E123" s="66" t="s">
        <v>223</v>
      </c>
      <c r="F123" s="172">
        <v>0</v>
      </c>
      <c r="G123" s="340"/>
      <c r="H123" s="342"/>
      <c r="I123" s="344"/>
      <c r="J123" s="265"/>
      <c r="K123" s="262"/>
      <c r="L123" s="1"/>
      <c r="M123" s="1"/>
      <c r="N123" s="1"/>
      <c r="O123" s="1"/>
      <c r="P123" s="1"/>
      <c r="Q123" s="1"/>
    </row>
    <row r="124" spans="1:17" ht="15" hidden="1" customHeight="1">
      <c r="A124" s="97"/>
      <c r="B124" s="334"/>
      <c r="C124" s="337"/>
      <c r="D124" s="99" t="s">
        <v>195</v>
      </c>
      <c r="E124" s="66" t="s">
        <v>221</v>
      </c>
      <c r="F124" s="172">
        <v>570</v>
      </c>
      <c r="G124" s="340"/>
      <c r="H124" s="342"/>
      <c r="I124" s="344"/>
      <c r="J124" s="265"/>
      <c r="K124" s="262"/>
      <c r="L124" s="1"/>
      <c r="M124" s="1"/>
      <c r="N124" s="1"/>
      <c r="O124" s="1"/>
      <c r="P124" s="1"/>
      <c r="Q124" s="1"/>
    </row>
    <row r="125" spans="1:17" ht="15" hidden="1" customHeight="1">
      <c r="A125" s="97"/>
      <c r="B125" s="334"/>
      <c r="C125" s="337"/>
      <c r="D125" s="99" t="s">
        <v>196</v>
      </c>
      <c r="E125" s="66" t="s">
        <v>224</v>
      </c>
      <c r="F125" s="172">
        <v>120</v>
      </c>
      <c r="G125" s="340"/>
      <c r="H125" s="342"/>
      <c r="I125" s="344"/>
      <c r="J125" s="265"/>
      <c r="K125" s="262"/>
      <c r="L125" s="1"/>
      <c r="M125" s="1"/>
      <c r="N125" s="1"/>
      <c r="O125" s="1"/>
      <c r="P125" s="1"/>
      <c r="Q125" s="1"/>
    </row>
    <row r="126" spans="1:17" ht="15" hidden="1" customHeight="1">
      <c r="A126" s="97"/>
      <c r="B126" s="334"/>
      <c r="C126" s="337"/>
      <c r="D126" s="99" t="s">
        <v>196</v>
      </c>
      <c r="E126" s="66" t="s">
        <v>224</v>
      </c>
      <c r="F126" s="172">
        <v>118</v>
      </c>
      <c r="G126" s="340"/>
      <c r="H126" s="342"/>
      <c r="I126" s="344"/>
      <c r="J126" s="265"/>
      <c r="K126" s="262"/>
      <c r="L126" s="1"/>
      <c r="M126" s="1"/>
      <c r="N126" s="1"/>
      <c r="O126" s="1"/>
      <c r="P126" s="1"/>
      <c r="Q126" s="1"/>
    </row>
    <row r="127" spans="1:17" ht="15" hidden="1" customHeight="1">
      <c r="A127" s="97"/>
      <c r="B127" s="334"/>
      <c r="C127" s="337"/>
      <c r="D127" s="99" t="s">
        <v>197</v>
      </c>
      <c r="E127" s="66" t="s">
        <v>221</v>
      </c>
      <c r="F127" s="172">
        <v>200</v>
      </c>
      <c r="G127" s="340"/>
      <c r="H127" s="342"/>
      <c r="I127" s="344"/>
      <c r="J127" s="265"/>
      <c r="K127" s="262"/>
      <c r="L127" s="1"/>
      <c r="M127" s="1"/>
      <c r="N127" s="1"/>
      <c r="O127" s="1"/>
      <c r="P127" s="1"/>
      <c r="Q127" s="1"/>
    </row>
    <row r="128" spans="1:17" ht="15" hidden="1" customHeight="1">
      <c r="A128" s="97"/>
      <c r="B128" s="334"/>
      <c r="C128" s="337"/>
      <c r="D128" s="99" t="s">
        <v>198</v>
      </c>
      <c r="E128" s="66" t="s">
        <v>221</v>
      </c>
      <c r="F128" s="172">
        <v>820</v>
      </c>
      <c r="G128" s="340"/>
      <c r="H128" s="342"/>
      <c r="I128" s="344"/>
      <c r="J128" s="265"/>
      <c r="K128" s="262"/>
      <c r="L128" s="1"/>
      <c r="M128" s="1"/>
      <c r="N128" s="1"/>
      <c r="O128" s="1"/>
      <c r="P128" s="1"/>
      <c r="Q128" s="1"/>
    </row>
    <row r="129" spans="1:17" ht="15" hidden="1" customHeight="1">
      <c r="A129" s="97"/>
      <c r="B129" s="334"/>
      <c r="C129" s="337"/>
      <c r="D129" s="99" t="s">
        <v>199</v>
      </c>
      <c r="E129" s="66" t="s">
        <v>224</v>
      </c>
      <c r="F129" s="172">
        <v>605</v>
      </c>
      <c r="G129" s="340"/>
      <c r="H129" s="342"/>
      <c r="I129" s="344"/>
      <c r="J129" s="265"/>
      <c r="K129" s="262"/>
      <c r="L129" s="1"/>
      <c r="M129" s="1"/>
      <c r="N129" s="1"/>
      <c r="O129" s="1"/>
      <c r="P129" s="1"/>
      <c r="Q129" s="1"/>
    </row>
    <row r="130" spans="1:17" ht="15" hidden="1" customHeight="1">
      <c r="A130" s="97"/>
      <c r="B130" s="334"/>
      <c r="C130" s="337"/>
      <c r="D130" s="99" t="s">
        <v>200</v>
      </c>
      <c r="E130" s="66" t="s">
        <v>221</v>
      </c>
      <c r="F130" s="172">
        <v>47</v>
      </c>
      <c r="G130" s="340"/>
      <c r="H130" s="342"/>
      <c r="I130" s="344"/>
      <c r="J130" s="265"/>
      <c r="K130" s="262"/>
      <c r="L130" s="1"/>
      <c r="M130" s="1"/>
      <c r="N130" s="1"/>
      <c r="O130" s="1"/>
      <c r="P130" s="1"/>
      <c r="Q130" s="1"/>
    </row>
    <row r="131" spans="1:17" ht="15" hidden="1" customHeight="1">
      <c r="A131" s="97"/>
      <c r="B131" s="334"/>
      <c r="C131" s="337"/>
      <c r="D131" s="99" t="s">
        <v>50</v>
      </c>
      <c r="E131" s="66" t="s">
        <v>222</v>
      </c>
      <c r="F131" s="172">
        <v>0</v>
      </c>
      <c r="G131" s="340"/>
      <c r="H131" s="342"/>
      <c r="I131" s="344"/>
      <c r="J131" s="265"/>
      <c r="K131" s="262"/>
      <c r="L131" s="1"/>
      <c r="M131" s="1"/>
      <c r="N131" s="1"/>
      <c r="O131" s="1"/>
      <c r="P131" s="1"/>
      <c r="Q131" s="1"/>
    </row>
    <row r="132" spans="1:17" ht="15" hidden="1" customHeight="1">
      <c r="A132" s="97"/>
      <c r="B132" s="334"/>
      <c r="C132" s="337"/>
      <c r="D132" s="99" t="s">
        <v>50</v>
      </c>
      <c r="E132" s="66" t="s">
        <v>221</v>
      </c>
      <c r="F132" s="172">
        <v>0</v>
      </c>
      <c r="G132" s="340"/>
      <c r="H132" s="342"/>
      <c r="I132" s="344"/>
      <c r="J132" s="265"/>
      <c r="K132" s="262"/>
      <c r="L132" s="1"/>
      <c r="M132" s="1"/>
      <c r="N132" s="1"/>
      <c r="O132" s="1"/>
      <c r="P132" s="1"/>
      <c r="Q132" s="1"/>
    </row>
    <row r="133" spans="1:17" ht="15" hidden="1" customHeight="1">
      <c r="A133" s="97"/>
      <c r="B133" s="334"/>
      <c r="C133" s="337"/>
      <c r="D133" s="99" t="s">
        <v>50</v>
      </c>
      <c r="E133" s="66" t="s">
        <v>221</v>
      </c>
      <c r="F133" s="172">
        <v>0</v>
      </c>
      <c r="G133" s="340"/>
      <c r="H133" s="342"/>
      <c r="I133" s="344"/>
      <c r="J133" s="265"/>
      <c r="K133" s="262"/>
      <c r="L133" s="1"/>
      <c r="M133" s="1"/>
      <c r="N133" s="1"/>
      <c r="O133" s="1"/>
      <c r="P133" s="1"/>
      <c r="Q133" s="1"/>
    </row>
    <row r="134" spans="1:17" ht="15" hidden="1" customHeight="1">
      <c r="A134" s="97"/>
      <c r="B134" s="334"/>
      <c r="C134" s="337"/>
      <c r="D134" s="99" t="s">
        <v>50</v>
      </c>
      <c r="E134" s="66" t="s">
        <v>320</v>
      </c>
      <c r="F134" s="172">
        <v>5043</v>
      </c>
      <c r="G134" s="340"/>
      <c r="H134" s="342"/>
      <c r="I134" s="344"/>
      <c r="J134" s="265"/>
      <c r="K134" s="262"/>
      <c r="L134" s="1"/>
      <c r="M134" s="1"/>
      <c r="N134" s="1"/>
      <c r="O134" s="1"/>
      <c r="P134" s="1"/>
      <c r="Q134" s="1"/>
    </row>
    <row r="135" spans="1:17" ht="15" hidden="1" customHeight="1">
      <c r="A135" s="97"/>
      <c r="B135" s="334"/>
      <c r="C135" s="337"/>
      <c r="D135" s="99" t="s">
        <v>50</v>
      </c>
      <c r="E135" s="66" t="s">
        <v>219</v>
      </c>
      <c r="F135" s="172">
        <v>1173</v>
      </c>
      <c r="G135" s="340"/>
      <c r="H135" s="342"/>
      <c r="I135" s="344"/>
      <c r="J135" s="265"/>
      <c r="K135" s="262"/>
      <c r="L135" s="1"/>
      <c r="M135" s="1"/>
      <c r="N135" s="1"/>
      <c r="O135" s="1"/>
      <c r="P135" s="1"/>
      <c r="Q135" s="1"/>
    </row>
    <row r="136" spans="1:17" ht="15" hidden="1" customHeight="1">
      <c r="A136" s="97"/>
      <c r="B136" s="334"/>
      <c r="C136" s="337"/>
      <c r="D136" s="99" t="s">
        <v>50</v>
      </c>
      <c r="E136" s="66" t="s">
        <v>232</v>
      </c>
      <c r="F136" s="172">
        <v>21450</v>
      </c>
      <c r="G136" s="340"/>
      <c r="H136" s="342"/>
      <c r="I136" s="344"/>
      <c r="J136" s="265"/>
      <c r="K136" s="262"/>
      <c r="L136" s="1"/>
      <c r="M136" s="1"/>
      <c r="N136" s="1"/>
      <c r="O136" s="1"/>
      <c r="P136" s="1"/>
      <c r="Q136" s="1"/>
    </row>
    <row r="137" spans="1:17" ht="15" hidden="1" customHeight="1">
      <c r="A137" s="97"/>
      <c r="B137" s="334"/>
      <c r="C137" s="337"/>
      <c r="D137" s="99" t="s">
        <v>201</v>
      </c>
      <c r="E137" s="66" t="s">
        <v>224</v>
      </c>
      <c r="F137" s="172">
        <v>1089</v>
      </c>
      <c r="G137" s="340"/>
      <c r="H137" s="342"/>
      <c r="I137" s="344"/>
      <c r="J137" s="265"/>
      <c r="K137" s="262"/>
      <c r="L137" s="1"/>
      <c r="M137" s="1"/>
      <c r="N137" s="1"/>
      <c r="O137" s="1"/>
      <c r="P137" s="1"/>
      <c r="Q137" s="1"/>
    </row>
    <row r="138" spans="1:17" ht="15" hidden="1" customHeight="1">
      <c r="A138" s="97"/>
      <c r="B138" s="334"/>
      <c r="C138" s="337"/>
      <c r="D138" s="99" t="s">
        <v>202</v>
      </c>
      <c r="E138" s="66" t="s">
        <v>221</v>
      </c>
      <c r="F138" s="172">
        <v>630</v>
      </c>
      <c r="G138" s="340"/>
      <c r="H138" s="342"/>
      <c r="I138" s="344"/>
      <c r="J138" s="265"/>
      <c r="K138" s="262"/>
      <c r="L138" s="1"/>
      <c r="M138" s="1"/>
      <c r="N138" s="1"/>
      <c r="O138" s="1"/>
      <c r="P138" s="1"/>
      <c r="Q138" s="1"/>
    </row>
    <row r="139" spans="1:17" ht="15" hidden="1" customHeight="1">
      <c r="B139" s="334"/>
      <c r="C139" s="337"/>
      <c r="D139" s="99" t="s">
        <v>203</v>
      </c>
      <c r="E139" s="66" t="s">
        <v>225</v>
      </c>
      <c r="F139" s="172">
        <v>206</v>
      </c>
      <c r="G139" s="340"/>
      <c r="H139" s="342"/>
      <c r="I139" s="344"/>
      <c r="J139" s="265"/>
      <c r="K139" s="262"/>
      <c r="L139" s="1"/>
      <c r="M139" s="1"/>
      <c r="N139" s="1"/>
      <c r="O139" s="1"/>
      <c r="P139" s="1"/>
      <c r="Q139" s="1"/>
    </row>
    <row r="140" spans="1:17" ht="15" hidden="1" customHeight="1">
      <c r="B140" s="334"/>
      <c r="C140" s="337"/>
      <c r="D140" s="99" t="s">
        <v>204</v>
      </c>
      <c r="E140" s="66" t="s">
        <v>223</v>
      </c>
      <c r="F140" s="172">
        <v>0</v>
      </c>
      <c r="G140" s="340"/>
      <c r="H140" s="342"/>
      <c r="I140" s="344"/>
      <c r="J140" s="265"/>
      <c r="K140" s="262"/>
      <c r="L140" s="1"/>
      <c r="M140" s="1"/>
      <c r="N140" s="1"/>
      <c r="O140" s="1"/>
      <c r="P140" s="1"/>
      <c r="Q140" s="1"/>
    </row>
    <row r="141" spans="1:17" ht="15" hidden="1" customHeight="1">
      <c r="B141" s="334"/>
      <c r="C141" s="337"/>
      <c r="D141" s="129" t="s">
        <v>205</v>
      </c>
      <c r="E141" s="130" t="s">
        <v>224</v>
      </c>
      <c r="F141" s="172">
        <v>618</v>
      </c>
      <c r="G141" s="340"/>
      <c r="H141" s="342"/>
      <c r="I141" s="344"/>
      <c r="J141" s="265"/>
      <c r="K141" s="262"/>
      <c r="L141" s="1"/>
      <c r="M141" s="1"/>
      <c r="N141" s="1"/>
      <c r="O141" s="1"/>
      <c r="P141" s="1"/>
      <c r="Q141" s="1"/>
    </row>
    <row r="142" spans="1:17" ht="15" hidden="1" customHeight="1">
      <c r="B142" s="334"/>
      <c r="C142" s="337"/>
      <c r="D142" s="129" t="s">
        <v>206</v>
      </c>
      <c r="E142" s="130" t="s">
        <v>221</v>
      </c>
      <c r="F142" s="172">
        <v>306</v>
      </c>
      <c r="G142" s="340"/>
      <c r="H142" s="342"/>
      <c r="I142" s="344"/>
      <c r="J142" s="265"/>
      <c r="K142" s="262"/>
      <c r="L142" s="1"/>
      <c r="M142" s="1"/>
      <c r="N142" s="1"/>
      <c r="O142" s="1"/>
      <c r="P142" s="1"/>
      <c r="Q142" s="1"/>
    </row>
    <row r="143" spans="1:17" ht="15" hidden="1" customHeight="1">
      <c r="B143" s="334"/>
      <c r="C143" s="337"/>
      <c r="D143" s="129" t="s">
        <v>90</v>
      </c>
      <c r="E143" s="130" t="s">
        <v>219</v>
      </c>
      <c r="F143" s="172">
        <v>51156</v>
      </c>
      <c r="G143" s="340"/>
      <c r="H143" s="342"/>
      <c r="I143" s="344"/>
      <c r="J143" s="265"/>
      <c r="K143" s="262"/>
      <c r="L143" s="1"/>
      <c r="M143" s="1"/>
      <c r="N143" s="1"/>
      <c r="O143" s="1"/>
      <c r="P143" s="1"/>
      <c r="Q143" s="1"/>
    </row>
    <row r="144" spans="1:17" ht="15" hidden="1" customHeight="1">
      <c r="B144" s="334"/>
      <c r="C144" s="337"/>
      <c r="D144" s="129" t="s">
        <v>44</v>
      </c>
      <c r="E144" s="130" t="s">
        <v>224</v>
      </c>
      <c r="F144" s="172">
        <v>240</v>
      </c>
      <c r="G144" s="340"/>
      <c r="H144" s="342"/>
      <c r="I144" s="344"/>
      <c r="J144" s="265"/>
      <c r="K144" s="262"/>
      <c r="L144" s="1"/>
      <c r="M144" s="1"/>
      <c r="N144" s="1"/>
      <c r="O144" s="1"/>
      <c r="P144" s="1"/>
      <c r="Q144" s="1"/>
    </row>
    <row r="145" spans="2:17" ht="15" hidden="1" customHeight="1">
      <c r="B145" s="334"/>
      <c r="C145" s="337"/>
      <c r="D145" s="129" t="s">
        <v>207</v>
      </c>
      <c r="E145" s="130" t="s">
        <v>226</v>
      </c>
      <c r="F145" s="172">
        <v>270</v>
      </c>
      <c r="G145" s="340"/>
      <c r="H145" s="342"/>
      <c r="I145" s="344"/>
      <c r="J145" s="265"/>
      <c r="K145" s="262"/>
      <c r="L145" s="1"/>
      <c r="M145" s="1"/>
      <c r="N145" s="1"/>
      <c r="O145" s="1"/>
      <c r="P145" s="1"/>
      <c r="Q145" s="1"/>
    </row>
    <row r="146" spans="2:17" ht="15" hidden="1" customHeight="1">
      <c r="B146" s="334"/>
      <c r="C146" s="337"/>
      <c r="D146" s="129" t="s">
        <v>208</v>
      </c>
      <c r="E146" s="130" t="s">
        <v>221</v>
      </c>
      <c r="F146" s="172">
        <v>900</v>
      </c>
      <c r="G146" s="340"/>
      <c r="H146" s="342"/>
      <c r="I146" s="344"/>
      <c r="J146" s="265"/>
      <c r="K146" s="262"/>
      <c r="L146" s="1"/>
      <c r="M146" s="1"/>
      <c r="N146" s="1"/>
      <c r="O146" s="1"/>
      <c r="P146" s="1"/>
      <c r="Q146" s="1"/>
    </row>
    <row r="147" spans="2:17" ht="15" hidden="1" customHeight="1">
      <c r="B147" s="334"/>
      <c r="C147" s="337"/>
      <c r="D147" s="129" t="s">
        <v>208</v>
      </c>
      <c r="E147" s="130" t="s">
        <v>222</v>
      </c>
      <c r="F147" s="172">
        <v>2140</v>
      </c>
      <c r="G147" s="340"/>
      <c r="H147" s="342"/>
      <c r="I147" s="344"/>
      <c r="J147" s="265"/>
      <c r="K147" s="262"/>
      <c r="L147" s="1"/>
      <c r="M147" s="1"/>
      <c r="N147" s="1"/>
      <c r="O147" s="1"/>
      <c r="P147" s="1"/>
      <c r="Q147" s="1"/>
    </row>
    <row r="148" spans="2:17" ht="15" hidden="1" customHeight="1">
      <c r="B148" s="334"/>
      <c r="C148" s="337"/>
      <c r="D148" s="129" t="s">
        <v>209</v>
      </c>
      <c r="E148" s="130" t="s">
        <v>223</v>
      </c>
      <c r="F148" s="172">
        <v>35960</v>
      </c>
      <c r="G148" s="340"/>
      <c r="H148" s="342"/>
      <c r="I148" s="344"/>
      <c r="J148" s="265"/>
      <c r="K148" s="262"/>
      <c r="L148" s="1"/>
      <c r="M148" s="1"/>
      <c r="N148" s="1"/>
      <c r="O148" s="1"/>
      <c r="P148" s="1"/>
      <c r="Q148" s="1"/>
    </row>
    <row r="149" spans="2:17" ht="15" hidden="1" customHeight="1">
      <c r="B149" s="334"/>
      <c r="C149" s="337"/>
      <c r="D149" s="129" t="s">
        <v>209</v>
      </c>
      <c r="E149" s="130" t="s">
        <v>221</v>
      </c>
      <c r="F149" s="172">
        <v>0</v>
      </c>
      <c r="G149" s="340"/>
      <c r="H149" s="342"/>
      <c r="I149" s="344"/>
      <c r="J149" s="265"/>
      <c r="K149" s="262"/>
      <c r="L149" s="1"/>
      <c r="M149" s="1"/>
      <c r="N149" s="1"/>
      <c r="O149" s="1"/>
      <c r="P149" s="1"/>
      <c r="Q149" s="1"/>
    </row>
    <row r="150" spans="2:17" ht="15" hidden="1" customHeight="1">
      <c r="B150" s="334"/>
      <c r="C150" s="337"/>
      <c r="D150" s="129" t="s">
        <v>209</v>
      </c>
      <c r="E150" s="130" t="s">
        <v>224</v>
      </c>
      <c r="F150" s="172">
        <v>1206</v>
      </c>
      <c r="G150" s="340"/>
      <c r="H150" s="342"/>
      <c r="I150" s="344"/>
      <c r="J150" s="265"/>
      <c r="K150" s="262"/>
      <c r="L150" s="1"/>
      <c r="M150" s="1"/>
      <c r="N150" s="1"/>
      <c r="O150" s="1"/>
      <c r="P150" s="1"/>
      <c r="Q150" s="1"/>
    </row>
    <row r="151" spans="2:17" ht="15" hidden="1" customHeight="1">
      <c r="B151" s="334"/>
      <c r="C151" s="337"/>
      <c r="D151" s="129" t="s">
        <v>210</v>
      </c>
      <c r="E151" s="130" t="s">
        <v>224</v>
      </c>
      <c r="F151" s="172">
        <v>1382</v>
      </c>
      <c r="G151" s="340"/>
      <c r="H151" s="342"/>
      <c r="I151" s="344"/>
      <c r="J151" s="265"/>
      <c r="K151" s="262"/>
      <c r="L151" s="1"/>
      <c r="M151" s="1"/>
      <c r="N151" s="1"/>
      <c r="O151" s="1"/>
      <c r="P151" s="1"/>
      <c r="Q151" s="1"/>
    </row>
    <row r="152" spans="2:17" ht="15" hidden="1" customHeight="1">
      <c r="B152" s="334"/>
      <c r="C152" s="337"/>
      <c r="D152" s="129" t="s">
        <v>212</v>
      </c>
      <c r="E152" s="130" t="s">
        <v>223</v>
      </c>
      <c r="F152" s="172">
        <v>106</v>
      </c>
      <c r="G152" s="340"/>
      <c r="H152" s="342"/>
      <c r="I152" s="344"/>
      <c r="J152" s="265"/>
      <c r="K152" s="262"/>
      <c r="L152" s="1"/>
      <c r="M152" s="1"/>
      <c r="N152" s="1"/>
      <c r="O152" s="1"/>
      <c r="P152" s="1"/>
      <c r="Q152" s="1"/>
    </row>
    <row r="153" spans="2:17" ht="15" hidden="1" customHeight="1">
      <c r="B153" s="334"/>
      <c r="C153" s="337"/>
      <c r="D153" s="129" t="s">
        <v>212</v>
      </c>
      <c r="E153" s="130" t="s">
        <v>224</v>
      </c>
      <c r="F153" s="172">
        <v>26</v>
      </c>
      <c r="G153" s="340"/>
      <c r="H153" s="342"/>
      <c r="I153" s="344"/>
      <c r="J153" s="265"/>
      <c r="K153" s="262"/>
      <c r="L153" s="1"/>
      <c r="M153" s="1"/>
      <c r="N153" s="1"/>
      <c r="O153" s="1"/>
      <c r="P153" s="1"/>
      <c r="Q153" s="1"/>
    </row>
    <row r="154" spans="2:17" ht="15" hidden="1" customHeight="1">
      <c r="B154" s="334"/>
      <c r="C154" s="337"/>
      <c r="D154" s="129" t="s">
        <v>212</v>
      </c>
      <c r="E154" s="130" t="s">
        <v>223</v>
      </c>
      <c r="F154" s="172">
        <v>1320</v>
      </c>
      <c r="G154" s="340"/>
      <c r="H154" s="342"/>
      <c r="I154" s="344"/>
      <c r="J154" s="265"/>
      <c r="K154" s="262"/>
      <c r="L154" s="1"/>
      <c r="M154" s="1"/>
      <c r="N154" s="1"/>
      <c r="O154" s="1"/>
      <c r="P154" s="1"/>
      <c r="Q154" s="1"/>
    </row>
    <row r="155" spans="2:17" ht="15" hidden="1" customHeight="1">
      <c r="B155" s="334"/>
      <c r="C155" s="337"/>
      <c r="D155" s="129" t="s">
        <v>212</v>
      </c>
      <c r="E155" s="130" t="s">
        <v>223</v>
      </c>
      <c r="F155" s="172">
        <v>0</v>
      </c>
      <c r="G155" s="340"/>
      <c r="H155" s="342"/>
      <c r="I155" s="344"/>
      <c r="J155" s="265"/>
      <c r="K155" s="262"/>
      <c r="L155" s="1"/>
      <c r="M155" s="1"/>
      <c r="N155" s="1"/>
      <c r="O155" s="1"/>
      <c r="P155" s="1"/>
      <c r="Q155" s="1"/>
    </row>
    <row r="156" spans="2:17" ht="15" hidden="1" customHeight="1">
      <c r="B156" s="334"/>
      <c r="C156" s="337"/>
      <c r="D156" s="129" t="s">
        <v>212</v>
      </c>
      <c r="E156" s="130" t="s">
        <v>224</v>
      </c>
      <c r="F156" s="172">
        <v>0</v>
      </c>
      <c r="G156" s="340"/>
      <c r="H156" s="342"/>
      <c r="I156" s="344"/>
      <c r="J156" s="265"/>
      <c r="K156" s="262"/>
      <c r="L156" s="1"/>
      <c r="M156" s="1"/>
      <c r="N156" s="1"/>
      <c r="O156" s="1"/>
      <c r="P156" s="1"/>
      <c r="Q156" s="1"/>
    </row>
    <row r="157" spans="2:17" ht="15" hidden="1" customHeight="1">
      <c r="B157" s="334"/>
      <c r="C157" s="337"/>
      <c r="D157" s="129" t="s">
        <v>212</v>
      </c>
      <c r="E157" s="130" t="s">
        <v>224</v>
      </c>
      <c r="F157" s="172">
        <v>29</v>
      </c>
      <c r="G157" s="340"/>
      <c r="H157" s="342"/>
      <c r="I157" s="344"/>
      <c r="J157" s="265"/>
      <c r="K157" s="262"/>
      <c r="L157" s="1"/>
      <c r="M157" s="1"/>
      <c r="N157" s="1"/>
      <c r="O157" s="1"/>
      <c r="P157" s="1"/>
      <c r="Q157" s="1"/>
    </row>
    <row r="158" spans="2:17" ht="15" hidden="1" customHeight="1">
      <c r="B158" s="334"/>
      <c r="C158" s="337"/>
      <c r="D158" s="129" t="s">
        <v>212</v>
      </c>
      <c r="E158" s="130" t="s">
        <v>221</v>
      </c>
      <c r="F158" s="172">
        <v>0</v>
      </c>
      <c r="G158" s="340"/>
      <c r="H158" s="342"/>
      <c r="I158" s="344"/>
      <c r="J158" s="265"/>
      <c r="K158" s="262"/>
      <c r="L158" s="1"/>
      <c r="M158" s="1"/>
      <c r="N158" s="1"/>
      <c r="O158" s="1"/>
      <c r="P158" s="1"/>
      <c r="Q158" s="1"/>
    </row>
    <row r="159" spans="2:17" ht="15" hidden="1" customHeight="1">
      <c r="B159" s="334"/>
      <c r="C159" s="337"/>
      <c r="D159" s="129" t="s">
        <v>212</v>
      </c>
      <c r="E159" s="130" t="s">
        <v>221</v>
      </c>
      <c r="F159" s="172">
        <v>10</v>
      </c>
      <c r="G159" s="340"/>
      <c r="H159" s="342"/>
      <c r="I159" s="344"/>
      <c r="J159" s="265"/>
      <c r="K159" s="262"/>
      <c r="L159" s="1"/>
      <c r="M159" s="1"/>
      <c r="N159" s="1"/>
      <c r="O159" s="1"/>
      <c r="P159" s="1"/>
      <c r="Q159" s="1"/>
    </row>
    <row r="160" spans="2:17" ht="15" hidden="1" customHeight="1">
      <c r="B160" s="334"/>
      <c r="C160" s="337"/>
      <c r="D160" s="129" t="s">
        <v>213</v>
      </c>
      <c r="E160" s="130" t="s">
        <v>221</v>
      </c>
      <c r="F160" s="172">
        <v>2150</v>
      </c>
      <c r="G160" s="340"/>
      <c r="H160" s="342"/>
      <c r="I160" s="344"/>
      <c r="J160" s="265"/>
      <c r="K160" s="262"/>
      <c r="L160" s="1"/>
      <c r="M160" s="1"/>
      <c r="N160" s="1"/>
      <c r="O160" s="1"/>
      <c r="P160" s="1"/>
      <c r="Q160" s="1"/>
    </row>
    <row r="161" spans="2:17" ht="15" hidden="1" customHeight="1">
      <c r="B161" s="334"/>
      <c r="C161" s="337"/>
      <c r="D161" s="129" t="s">
        <v>214</v>
      </c>
      <c r="E161" s="130" t="s">
        <v>233</v>
      </c>
      <c r="F161" s="172">
        <v>2075</v>
      </c>
      <c r="G161" s="340"/>
      <c r="H161" s="342"/>
      <c r="I161" s="344"/>
      <c r="J161" s="265"/>
      <c r="K161" s="262"/>
      <c r="L161" s="1"/>
      <c r="M161" s="1"/>
      <c r="N161" s="1"/>
      <c r="O161" s="1"/>
      <c r="P161" s="1"/>
      <c r="Q161" s="1"/>
    </row>
    <row r="162" spans="2:17" ht="15" hidden="1" customHeight="1">
      <c r="B162" s="334"/>
      <c r="C162" s="337"/>
      <c r="D162" s="129" t="s">
        <v>216</v>
      </c>
      <c r="E162" s="130" t="s">
        <v>234</v>
      </c>
      <c r="F162" s="172">
        <v>0</v>
      </c>
      <c r="G162" s="340"/>
      <c r="H162" s="342"/>
      <c r="I162" s="344"/>
      <c r="J162" s="265"/>
      <c r="K162" s="262"/>
      <c r="L162" s="1"/>
      <c r="M162" s="1"/>
      <c r="N162" s="1"/>
      <c r="O162" s="1"/>
      <c r="P162" s="1"/>
      <c r="Q162" s="1"/>
    </row>
    <row r="163" spans="2:17" ht="15" hidden="1" customHeight="1">
      <c r="B163" s="334"/>
      <c r="C163" s="337"/>
      <c r="D163" s="129" t="s">
        <v>218</v>
      </c>
      <c r="E163" s="130" t="s">
        <v>236</v>
      </c>
      <c r="F163" s="172">
        <v>0</v>
      </c>
      <c r="G163" s="340"/>
      <c r="H163" s="342"/>
      <c r="I163" s="344"/>
      <c r="J163" s="265"/>
      <c r="K163" s="262"/>
      <c r="L163" s="1"/>
      <c r="M163" s="1"/>
      <c r="N163" s="1"/>
      <c r="O163" s="1"/>
      <c r="P163" s="1"/>
      <c r="Q163" s="1"/>
    </row>
    <row r="164" spans="2:17" ht="15" hidden="1" customHeight="1">
      <c r="B164" s="334"/>
      <c r="C164" s="337"/>
      <c r="D164" s="129" t="s">
        <v>321</v>
      </c>
      <c r="E164" s="130" t="s">
        <v>224</v>
      </c>
      <c r="F164" s="172">
        <v>300</v>
      </c>
      <c r="G164" s="340"/>
      <c r="H164" s="342"/>
      <c r="I164" s="344"/>
      <c r="J164" s="265"/>
      <c r="K164" s="262"/>
      <c r="L164" s="1"/>
      <c r="M164" s="1"/>
      <c r="N164" s="1"/>
      <c r="O164" s="1"/>
      <c r="P164" s="1"/>
      <c r="Q164" s="1"/>
    </row>
    <row r="165" spans="2:17" ht="15" hidden="1" customHeight="1">
      <c r="B165" s="334"/>
      <c r="C165" s="337"/>
      <c r="D165" s="129" t="s">
        <v>299</v>
      </c>
      <c r="E165" s="130" t="s">
        <v>223</v>
      </c>
      <c r="F165" s="172">
        <v>0</v>
      </c>
      <c r="G165" s="340"/>
      <c r="H165" s="342"/>
      <c r="I165" s="344"/>
      <c r="J165" s="265"/>
      <c r="K165" s="262"/>
      <c r="L165" s="1"/>
      <c r="M165" s="1"/>
      <c r="N165" s="1"/>
      <c r="O165" s="1"/>
      <c r="P165" s="1"/>
      <c r="Q165" s="1"/>
    </row>
    <row r="166" spans="2:17" ht="15" hidden="1" customHeight="1">
      <c r="B166" s="334"/>
      <c r="C166" s="337"/>
      <c r="D166" s="129" t="s">
        <v>305</v>
      </c>
      <c r="E166" s="130" t="s">
        <v>223</v>
      </c>
      <c r="F166" s="172">
        <v>6583</v>
      </c>
      <c r="G166" s="340"/>
      <c r="H166" s="342"/>
      <c r="I166" s="344"/>
      <c r="J166" s="265"/>
      <c r="K166" s="262"/>
      <c r="L166" s="1"/>
      <c r="M166" s="1"/>
      <c r="N166" s="1"/>
      <c r="O166" s="1"/>
      <c r="P166" s="1"/>
      <c r="Q166" s="1"/>
    </row>
    <row r="167" spans="2:17" ht="15" hidden="1" customHeight="1">
      <c r="B167" s="334"/>
      <c r="C167" s="337"/>
      <c r="D167" s="129" t="s">
        <v>313</v>
      </c>
      <c r="E167" s="130" t="s">
        <v>221</v>
      </c>
      <c r="F167" s="172">
        <v>1207</v>
      </c>
      <c r="G167" s="340"/>
      <c r="H167" s="342"/>
      <c r="I167" s="344"/>
      <c r="J167" s="265"/>
      <c r="K167" s="262"/>
      <c r="L167" s="1"/>
      <c r="M167" s="1"/>
      <c r="N167" s="1"/>
      <c r="O167" s="1"/>
      <c r="P167" s="1"/>
      <c r="Q167" s="1"/>
    </row>
    <row r="168" spans="2:17" ht="15" hidden="1" customHeight="1">
      <c r="B168" s="334"/>
      <c r="C168" s="337"/>
      <c r="D168" s="131" t="s">
        <v>37</v>
      </c>
      <c r="E168" s="130" t="s">
        <v>229</v>
      </c>
      <c r="F168" s="172">
        <v>7817</v>
      </c>
      <c r="G168" s="340"/>
      <c r="H168" s="342"/>
      <c r="I168" s="344"/>
      <c r="J168" s="265"/>
      <c r="K168" s="262"/>
      <c r="L168" s="1"/>
      <c r="M168" s="1"/>
      <c r="N168" s="1"/>
      <c r="O168" s="1"/>
      <c r="P168" s="1"/>
      <c r="Q168" s="1"/>
    </row>
    <row r="169" spans="2:17" ht="15" hidden="1" customHeight="1">
      <c r="B169" s="334"/>
      <c r="C169" s="337"/>
      <c r="D169" s="131" t="s">
        <v>35</v>
      </c>
      <c r="E169" s="130" t="s">
        <v>229</v>
      </c>
      <c r="F169" s="172">
        <v>1011</v>
      </c>
      <c r="G169" s="340"/>
      <c r="H169" s="342"/>
      <c r="I169" s="344"/>
      <c r="J169" s="265"/>
      <c r="K169" s="262"/>
      <c r="L169" s="1"/>
      <c r="M169" s="1"/>
      <c r="N169" s="1"/>
      <c r="O169" s="1"/>
      <c r="P169" s="1"/>
      <c r="Q169" s="1"/>
    </row>
    <row r="170" spans="2:17" ht="15" hidden="1" customHeight="1">
      <c r="B170" s="334"/>
      <c r="C170" s="337"/>
      <c r="D170" s="131" t="s">
        <v>90</v>
      </c>
      <c r="E170" s="130" t="s">
        <v>229</v>
      </c>
      <c r="F170" s="172">
        <v>828</v>
      </c>
      <c r="G170" s="340"/>
      <c r="H170" s="342"/>
      <c r="I170" s="344"/>
      <c r="J170" s="265"/>
      <c r="K170" s="262"/>
      <c r="L170" s="1"/>
      <c r="M170" s="1"/>
      <c r="N170" s="1"/>
      <c r="O170" s="1"/>
      <c r="P170" s="1"/>
      <c r="Q170" s="1"/>
    </row>
    <row r="171" spans="2:17" ht="15" hidden="1" customHeight="1">
      <c r="B171" s="334"/>
      <c r="C171" s="337"/>
      <c r="D171" s="131" t="s">
        <v>215</v>
      </c>
      <c r="E171" s="130" t="s">
        <v>229</v>
      </c>
      <c r="F171" s="172">
        <v>201</v>
      </c>
      <c r="G171" s="340"/>
      <c r="H171" s="342"/>
      <c r="I171" s="344"/>
      <c r="J171" s="265"/>
      <c r="K171" s="262"/>
      <c r="L171" s="1"/>
      <c r="M171" s="1"/>
      <c r="N171" s="1"/>
      <c r="O171" s="1"/>
      <c r="P171" s="1"/>
      <c r="Q171" s="1"/>
    </row>
    <row r="172" spans="2:17" ht="15" hidden="1" customHeight="1">
      <c r="B172" s="334"/>
      <c r="C172" s="337"/>
      <c r="D172" s="65" t="s">
        <v>217</v>
      </c>
      <c r="E172" s="66" t="s">
        <v>235</v>
      </c>
      <c r="F172" s="172">
        <v>12</v>
      </c>
      <c r="G172" s="340"/>
      <c r="H172" s="342"/>
      <c r="I172" s="344"/>
      <c r="J172" s="265"/>
      <c r="K172" s="262"/>
      <c r="L172" s="1"/>
      <c r="M172" s="1"/>
      <c r="N172" s="1"/>
      <c r="O172" s="1"/>
      <c r="P172" s="1"/>
      <c r="Q172" s="1"/>
    </row>
    <row r="173" spans="2:17" ht="15.75" hidden="1" customHeight="1">
      <c r="B173" s="334"/>
      <c r="C173" s="337"/>
      <c r="D173" s="65" t="s">
        <v>298</v>
      </c>
      <c r="E173" s="66" t="s">
        <v>229</v>
      </c>
      <c r="F173" s="172">
        <v>0</v>
      </c>
      <c r="G173" s="340"/>
      <c r="H173" s="342"/>
      <c r="I173" s="344"/>
      <c r="J173" s="265"/>
      <c r="K173" s="262"/>
      <c r="L173" s="1"/>
      <c r="M173" s="1"/>
      <c r="N173" s="1"/>
      <c r="O173" s="1"/>
      <c r="P173" s="1"/>
      <c r="Q173" s="1"/>
    </row>
    <row r="174" spans="2:17" ht="15.75" hidden="1" customHeight="1">
      <c r="B174" s="334"/>
      <c r="C174" s="337"/>
      <c r="D174" s="65" t="s">
        <v>183</v>
      </c>
      <c r="E174" s="66" t="s">
        <v>229</v>
      </c>
      <c r="F174" s="172">
        <v>0</v>
      </c>
      <c r="G174" s="340"/>
      <c r="H174" s="342"/>
      <c r="I174" s="344"/>
      <c r="J174" s="265"/>
      <c r="K174" s="262"/>
      <c r="L174" s="1"/>
      <c r="M174" s="1"/>
      <c r="N174" s="1"/>
      <c r="O174" s="1"/>
      <c r="P174" s="1"/>
      <c r="Q174" s="1"/>
    </row>
    <row r="175" spans="2:17" ht="15.75" hidden="1" customHeight="1">
      <c r="B175" s="334"/>
      <c r="C175" s="337"/>
      <c r="D175" s="65" t="s">
        <v>108</v>
      </c>
      <c r="E175" s="66" t="s">
        <v>221</v>
      </c>
      <c r="F175" s="172">
        <v>0</v>
      </c>
      <c r="G175" s="340"/>
      <c r="H175" s="342"/>
      <c r="I175" s="344"/>
      <c r="J175" s="265"/>
      <c r="K175" s="262"/>
      <c r="L175" s="1"/>
      <c r="M175" s="1"/>
      <c r="N175" s="1"/>
      <c r="O175" s="1"/>
      <c r="P175" s="1"/>
      <c r="Q175" s="1"/>
    </row>
    <row r="176" spans="2:17" ht="15" hidden="1" customHeight="1">
      <c r="B176" s="334"/>
      <c r="C176" s="337"/>
      <c r="D176" s="65" t="s">
        <v>164</v>
      </c>
      <c r="E176" s="66" t="s">
        <v>221</v>
      </c>
      <c r="F176" s="172">
        <v>2549</v>
      </c>
      <c r="G176" s="340"/>
      <c r="H176" s="342"/>
      <c r="I176" s="344"/>
      <c r="J176" s="265"/>
      <c r="K176" s="262"/>
      <c r="L176" s="1"/>
      <c r="M176" s="1"/>
      <c r="N176" s="1"/>
      <c r="O176" s="1"/>
      <c r="P176" s="1"/>
      <c r="Q176" s="1"/>
    </row>
    <row r="177" spans="2:17" ht="15" hidden="1" customHeight="1">
      <c r="B177" s="334"/>
      <c r="C177" s="337"/>
      <c r="D177" s="99" t="s">
        <v>93</v>
      </c>
      <c r="E177" s="66" t="s">
        <v>317</v>
      </c>
      <c r="F177" s="172">
        <v>16320</v>
      </c>
      <c r="G177" s="340"/>
      <c r="H177" s="342"/>
      <c r="I177" s="344"/>
      <c r="J177" s="265"/>
      <c r="K177" s="262"/>
      <c r="L177" s="1"/>
      <c r="M177" s="1"/>
      <c r="N177" s="1"/>
      <c r="O177" s="1"/>
      <c r="P177" s="1"/>
      <c r="Q177" s="1"/>
    </row>
    <row r="178" spans="2:17" ht="15" hidden="1" customHeight="1">
      <c r="B178" s="334"/>
      <c r="C178" s="337"/>
      <c r="D178" s="99" t="s">
        <v>321</v>
      </c>
      <c r="E178" s="130" t="s">
        <v>224</v>
      </c>
      <c r="F178" s="172">
        <v>300</v>
      </c>
      <c r="G178" s="340"/>
      <c r="H178" s="342"/>
      <c r="I178" s="344"/>
      <c r="J178" s="265"/>
      <c r="K178" s="262"/>
      <c r="L178" s="1"/>
      <c r="M178" s="1"/>
      <c r="N178" s="1"/>
      <c r="O178" s="1"/>
      <c r="P178" s="1"/>
      <c r="Q178" s="1"/>
    </row>
    <row r="179" spans="2:17" ht="15" hidden="1" customHeight="1">
      <c r="B179" s="334"/>
      <c r="C179" s="337"/>
      <c r="D179" s="99" t="s">
        <v>329</v>
      </c>
      <c r="E179" s="130" t="s">
        <v>223</v>
      </c>
      <c r="F179" s="172">
        <v>1306</v>
      </c>
      <c r="G179" s="340"/>
      <c r="H179" s="342"/>
      <c r="I179" s="344"/>
      <c r="J179" s="265"/>
      <c r="K179" s="262"/>
      <c r="L179" s="1"/>
      <c r="M179" s="1"/>
      <c r="N179" s="1"/>
      <c r="O179" s="1"/>
      <c r="P179" s="1"/>
      <c r="Q179" s="1"/>
    </row>
    <row r="180" spans="2:17" ht="15" hidden="1" customHeight="1">
      <c r="B180" s="334"/>
      <c r="C180" s="337"/>
      <c r="D180" s="99" t="s">
        <v>330</v>
      </c>
      <c r="E180" s="130" t="s">
        <v>224</v>
      </c>
      <c r="F180" s="172">
        <v>0</v>
      </c>
      <c r="G180" s="340"/>
      <c r="H180" s="342"/>
      <c r="I180" s="344"/>
      <c r="J180" s="265"/>
      <c r="K180" s="262"/>
      <c r="L180" s="1"/>
      <c r="M180" s="1"/>
      <c r="N180" s="1"/>
      <c r="O180" s="1"/>
      <c r="P180" s="1"/>
      <c r="Q180" s="1"/>
    </row>
    <row r="181" spans="2:17" ht="15" hidden="1" customHeight="1">
      <c r="B181" s="334"/>
      <c r="C181" s="337"/>
      <c r="D181" s="99" t="s">
        <v>330</v>
      </c>
      <c r="E181" s="130" t="s">
        <v>224</v>
      </c>
      <c r="F181" s="172">
        <v>290</v>
      </c>
      <c r="G181" s="340"/>
      <c r="H181" s="342"/>
      <c r="I181" s="344"/>
      <c r="J181" s="265"/>
      <c r="K181" s="262"/>
      <c r="L181" s="1"/>
      <c r="M181" s="1"/>
      <c r="N181" s="1"/>
      <c r="O181" s="1"/>
      <c r="P181" s="1"/>
      <c r="Q181" s="1"/>
    </row>
    <row r="182" spans="2:17" ht="15" hidden="1" customHeight="1">
      <c r="B182" s="334"/>
      <c r="C182" s="337"/>
      <c r="D182" s="99" t="s">
        <v>330</v>
      </c>
      <c r="E182" s="130" t="s">
        <v>224</v>
      </c>
      <c r="F182" s="172">
        <v>0</v>
      </c>
      <c r="G182" s="340"/>
      <c r="H182" s="342"/>
      <c r="I182" s="344"/>
      <c r="J182" s="265"/>
      <c r="K182" s="262"/>
      <c r="L182" s="1"/>
      <c r="M182" s="1"/>
      <c r="N182" s="1"/>
      <c r="O182" s="1"/>
      <c r="P182" s="1"/>
      <c r="Q182" s="1"/>
    </row>
    <row r="183" spans="2:17" ht="15" hidden="1" customHeight="1">
      <c r="B183" s="334"/>
      <c r="C183" s="337"/>
      <c r="D183" s="99" t="s">
        <v>330</v>
      </c>
      <c r="E183" s="130" t="s">
        <v>224</v>
      </c>
      <c r="F183" s="172">
        <v>3888</v>
      </c>
      <c r="G183" s="340"/>
      <c r="H183" s="342"/>
      <c r="I183" s="344"/>
      <c r="J183" s="265"/>
      <c r="K183" s="262"/>
      <c r="L183" s="1"/>
      <c r="M183" s="1"/>
      <c r="N183" s="1"/>
      <c r="O183" s="1"/>
      <c r="P183" s="1"/>
      <c r="Q183" s="1"/>
    </row>
    <row r="184" spans="2:17" ht="15" hidden="1" customHeight="1">
      <c r="B184" s="334"/>
      <c r="C184" s="337"/>
      <c r="D184" s="99" t="s">
        <v>330</v>
      </c>
      <c r="E184" s="66" t="s">
        <v>229</v>
      </c>
      <c r="F184" s="172">
        <v>472</v>
      </c>
      <c r="G184" s="340"/>
      <c r="H184" s="342"/>
      <c r="I184" s="344"/>
      <c r="J184" s="265"/>
      <c r="K184" s="262"/>
      <c r="L184" s="1"/>
      <c r="M184" s="1"/>
      <c r="N184" s="1"/>
      <c r="O184" s="1"/>
      <c r="P184" s="1"/>
      <c r="Q184" s="1"/>
    </row>
    <row r="185" spans="2:17" ht="15" hidden="1" customHeight="1">
      <c r="B185" s="334"/>
      <c r="C185" s="337"/>
      <c r="D185" s="99" t="s">
        <v>319</v>
      </c>
      <c r="E185" s="66" t="s">
        <v>318</v>
      </c>
      <c r="F185" s="172">
        <v>0</v>
      </c>
      <c r="G185" s="340"/>
      <c r="H185" s="342"/>
      <c r="I185" s="344"/>
      <c r="J185" s="265"/>
      <c r="K185" s="262"/>
      <c r="L185" s="1"/>
      <c r="M185" s="1"/>
      <c r="N185" s="1"/>
      <c r="O185" s="1"/>
      <c r="P185" s="1"/>
      <c r="Q185" s="1"/>
    </row>
    <row r="186" spans="2:17" ht="15" hidden="1" customHeight="1">
      <c r="B186" s="334"/>
      <c r="C186" s="337"/>
      <c r="D186" s="99" t="s">
        <v>319</v>
      </c>
      <c r="E186" s="66" t="s">
        <v>222</v>
      </c>
      <c r="F186" s="172">
        <v>0</v>
      </c>
      <c r="G186" s="340"/>
      <c r="H186" s="342"/>
      <c r="I186" s="344"/>
      <c r="J186" s="265"/>
      <c r="K186" s="262"/>
      <c r="L186" s="1"/>
      <c r="M186" s="1"/>
      <c r="N186" s="1"/>
      <c r="O186" s="1"/>
      <c r="P186" s="1"/>
      <c r="Q186" s="1"/>
    </row>
    <row r="187" spans="2:17" ht="15" hidden="1" customHeight="1">
      <c r="B187" s="334"/>
      <c r="C187" s="337"/>
      <c r="D187" s="99" t="s">
        <v>319</v>
      </c>
      <c r="E187" s="66" t="s">
        <v>318</v>
      </c>
      <c r="F187" s="172">
        <v>0</v>
      </c>
      <c r="G187" s="340"/>
      <c r="H187" s="342"/>
      <c r="I187" s="344"/>
      <c r="J187" s="265"/>
      <c r="K187" s="262"/>
      <c r="L187" s="1"/>
      <c r="M187" s="1"/>
      <c r="N187" s="1"/>
      <c r="O187" s="1"/>
      <c r="P187" s="1"/>
      <c r="Q187" s="1"/>
    </row>
    <row r="188" spans="2:17" ht="15" hidden="1" customHeight="1">
      <c r="B188" s="334"/>
      <c r="C188" s="337"/>
      <c r="D188" s="99" t="s">
        <v>319</v>
      </c>
      <c r="E188" s="66" t="s">
        <v>318</v>
      </c>
      <c r="F188" s="172">
        <v>3440</v>
      </c>
      <c r="G188" s="340"/>
      <c r="H188" s="342"/>
      <c r="I188" s="344"/>
      <c r="J188" s="265"/>
      <c r="K188" s="262"/>
      <c r="L188" s="1"/>
      <c r="M188" s="1"/>
      <c r="N188" s="1"/>
      <c r="O188" s="1"/>
      <c r="P188" s="1"/>
      <c r="Q188" s="1"/>
    </row>
    <row r="189" spans="2:17" ht="15" hidden="1" customHeight="1" thickBot="1">
      <c r="B189" s="335"/>
      <c r="C189" s="338"/>
      <c r="D189" s="99" t="s">
        <v>319</v>
      </c>
      <c r="E189" s="66" t="s">
        <v>318</v>
      </c>
      <c r="F189" s="172">
        <v>0</v>
      </c>
      <c r="G189" s="341"/>
      <c r="H189" s="206"/>
      <c r="I189" s="345"/>
      <c r="J189" s="266"/>
      <c r="K189" s="263"/>
      <c r="L189" s="1"/>
      <c r="M189" s="1"/>
      <c r="N189" s="1"/>
      <c r="O189" s="1"/>
      <c r="P189" s="1"/>
      <c r="Q189" s="1"/>
    </row>
    <row r="190" spans="2:17" s="8" customFormat="1" hidden="1">
      <c r="B190" s="241" t="s">
        <v>119</v>
      </c>
      <c r="C190" s="197">
        <v>15948</v>
      </c>
      <c r="D190" s="30" t="s">
        <v>53</v>
      </c>
      <c r="E190" s="31" t="s">
        <v>122</v>
      </c>
      <c r="F190" s="172">
        <v>2026</v>
      </c>
      <c r="G190" s="243">
        <v>68</v>
      </c>
      <c r="H190" s="245">
        <v>9788</v>
      </c>
      <c r="I190" s="223">
        <f>SUM(F190:F191)+H190</f>
        <v>11814</v>
      </c>
      <c r="J190" s="227">
        <f>C190-I190</f>
        <v>4134</v>
      </c>
      <c r="K190" s="225">
        <f>J190/C190*100</f>
        <v>25.921745673438672</v>
      </c>
      <c r="L190" s="9"/>
      <c r="M190" s="9"/>
      <c r="N190" s="9"/>
      <c r="O190" s="9"/>
      <c r="P190" s="9"/>
      <c r="Q190" s="9"/>
    </row>
    <row r="191" spans="2:17" s="8" customFormat="1" ht="15.75" hidden="1" customHeight="1" thickBot="1">
      <c r="B191" s="242"/>
      <c r="C191" s="211"/>
      <c r="D191" s="32" t="s">
        <v>50</v>
      </c>
      <c r="E191" s="33" t="s">
        <v>122</v>
      </c>
      <c r="F191" s="172">
        <v>0</v>
      </c>
      <c r="G191" s="244"/>
      <c r="H191" s="246"/>
      <c r="I191" s="224"/>
      <c r="J191" s="228"/>
      <c r="K191" s="226"/>
      <c r="L191" s="9"/>
      <c r="M191" s="9"/>
      <c r="N191" s="9"/>
      <c r="O191" s="9"/>
      <c r="P191" s="9"/>
      <c r="Q191" s="9"/>
    </row>
    <row r="192" spans="2:17" ht="16.5" hidden="1" thickBot="1">
      <c r="B192" s="19" t="s">
        <v>120</v>
      </c>
      <c r="C192" s="166">
        <v>609</v>
      </c>
      <c r="D192" s="36" t="s">
        <v>124</v>
      </c>
      <c r="E192" s="37" t="s">
        <v>123</v>
      </c>
      <c r="F192" s="175">
        <v>427</v>
      </c>
      <c r="G192" s="67"/>
      <c r="H192" s="68"/>
      <c r="I192" s="38">
        <f>F192+H192</f>
        <v>427</v>
      </c>
      <c r="J192" s="85">
        <f>C192-I192</f>
        <v>182</v>
      </c>
      <c r="K192" s="39">
        <f>J192/C192*100</f>
        <v>29.885057471264371</v>
      </c>
      <c r="L192" s="1"/>
      <c r="M192" s="1"/>
      <c r="N192" s="1"/>
      <c r="O192" s="1"/>
      <c r="P192" s="1"/>
      <c r="Q192" s="1"/>
    </row>
    <row r="193" spans="2:17" s="8" customFormat="1" hidden="1">
      <c r="B193" s="238" t="s">
        <v>17</v>
      </c>
      <c r="C193" s="197">
        <v>436344</v>
      </c>
      <c r="D193" s="32" t="s">
        <v>301</v>
      </c>
      <c r="E193" s="33" t="s">
        <v>145</v>
      </c>
      <c r="F193" s="172">
        <v>8095</v>
      </c>
      <c r="G193" s="243">
        <v>256</v>
      </c>
      <c r="H193" s="245">
        <v>18219</v>
      </c>
      <c r="I193" s="223">
        <f>SUM(F193:F224)+H193</f>
        <v>265363</v>
      </c>
      <c r="J193" s="227">
        <f>C193-I193</f>
        <v>170981</v>
      </c>
      <c r="K193" s="225">
        <f>J193/C193*100</f>
        <v>39.184909154245275</v>
      </c>
      <c r="L193" s="9"/>
      <c r="M193" s="9"/>
      <c r="N193" s="9"/>
      <c r="O193" s="9"/>
      <c r="P193" s="9"/>
      <c r="Q193" s="9"/>
    </row>
    <row r="194" spans="2:17" s="8" customFormat="1" ht="15.75" hidden="1" customHeight="1">
      <c r="B194" s="239"/>
      <c r="C194" s="211"/>
      <c r="D194" s="32" t="s">
        <v>301</v>
      </c>
      <c r="E194" s="33" t="s">
        <v>145</v>
      </c>
      <c r="F194" s="172">
        <v>4414</v>
      </c>
      <c r="G194" s="244"/>
      <c r="H194" s="246"/>
      <c r="I194" s="229"/>
      <c r="J194" s="228"/>
      <c r="K194" s="226"/>
      <c r="L194" s="9"/>
      <c r="M194" s="9"/>
      <c r="N194" s="9"/>
      <c r="O194" s="9"/>
      <c r="P194" s="9"/>
      <c r="Q194" s="9"/>
    </row>
    <row r="195" spans="2:17" s="8" customFormat="1" ht="15.75" hidden="1" customHeight="1">
      <c r="B195" s="239"/>
      <c r="C195" s="211"/>
      <c r="D195" s="32" t="s">
        <v>53</v>
      </c>
      <c r="E195" s="33" t="s">
        <v>148</v>
      </c>
      <c r="F195" s="172">
        <v>3496</v>
      </c>
      <c r="G195" s="244"/>
      <c r="H195" s="246"/>
      <c r="I195" s="229"/>
      <c r="J195" s="228"/>
      <c r="K195" s="226"/>
      <c r="L195" s="9"/>
      <c r="M195" s="9"/>
      <c r="N195" s="9"/>
      <c r="O195" s="9"/>
      <c r="P195" s="9"/>
      <c r="Q195" s="9"/>
    </row>
    <row r="196" spans="2:17" s="8" customFormat="1" ht="15.75" hidden="1" customHeight="1">
      <c r="B196" s="239"/>
      <c r="C196" s="211"/>
      <c r="D196" s="32" t="s">
        <v>153</v>
      </c>
      <c r="E196" s="33" t="s">
        <v>304</v>
      </c>
      <c r="F196" s="172">
        <v>7144</v>
      </c>
      <c r="G196" s="244"/>
      <c r="H196" s="246"/>
      <c r="I196" s="229"/>
      <c r="J196" s="228"/>
      <c r="K196" s="226"/>
      <c r="L196" s="9"/>
      <c r="M196" s="9"/>
      <c r="N196" s="9"/>
      <c r="O196" s="9"/>
      <c r="P196" s="9"/>
      <c r="Q196" s="9"/>
    </row>
    <row r="197" spans="2:17" s="8" customFormat="1" ht="15.75" hidden="1" customHeight="1">
      <c r="B197" s="239"/>
      <c r="C197" s="211"/>
      <c r="D197" s="32" t="s">
        <v>153</v>
      </c>
      <c r="E197" s="33" t="s">
        <v>304</v>
      </c>
      <c r="F197" s="172">
        <v>20012</v>
      </c>
      <c r="G197" s="244"/>
      <c r="H197" s="246"/>
      <c r="I197" s="229"/>
      <c r="J197" s="228"/>
      <c r="K197" s="226"/>
      <c r="L197" s="9"/>
      <c r="M197" s="9"/>
      <c r="N197" s="9"/>
      <c r="O197" s="9"/>
      <c r="P197" s="9"/>
      <c r="Q197" s="9"/>
    </row>
    <row r="198" spans="2:17" s="8" customFormat="1" ht="15.75" hidden="1" customHeight="1">
      <c r="B198" s="239"/>
      <c r="C198" s="211"/>
      <c r="D198" s="32" t="s">
        <v>154</v>
      </c>
      <c r="E198" s="33" t="s">
        <v>144</v>
      </c>
      <c r="F198" s="172">
        <v>2231</v>
      </c>
      <c r="G198" s="244"/>
      <c r="H198" s="246"/>
      <c r="I198" s="229"/>
      <c r="J198" s="228"/>
      <c r="K198" s="226"/>
      <c r="L198" s="9"/>
      <c r="M198" s="9"/>
      <c r="N198" s="9"/>
      <c r="O198" s="9"/>
      <c r="P198" s="9"/>
      <c r="Q198" s="9"/>
    </row>
    <row r="199" spans="2:17" s="8" customFormat="1" ht="15.75" hidden="1" customHeight="1">
      <c r="B199" s="239"/>
      <c r="C199" s="211"/>
      <c r="D199" s="32" t="s">
        <v>154</v>
      </c>
      <c r="E199" s="33" t="s">
        <v>143</v>
      </c>
      <c r="F199" s="172">
        <v>4553</v>
      </c>
      <c r="G199" s="244"/>
      <c r="H199" s="246"/>
      <c r="I199" s="229"/>
      <c r="J199" s="228"/>
      <c r="K199" s="226"/>
      <c r="L199" s="9"/>
      <c r="M199" s="9"/>
      <c r="N199" s="9"/>
      <c r="O199" s="9"/>
      <c r="P199" s="9"/>
      <c r="Q199" s="9"/>
    </row>
    <row r="200" spans="2:17" s="8" customFormat="1" ht="15.75" hidden="1" customHeight="1">
      <c r="B200" s="239"/>
      <c r="C200" s="211"/>
      <c r="D200" s="32" t="s">
        <v>155</v>
      </c>
      <c r="E200" s="33" t="s">
        <v>146</v>
      </c>
      <c r="F200" s="172">
        <v>16980</v>
      </c>
      <c r="G200" s="244"/>
      <c r="H200" s="246"/>
      <c r="I200" s="229"/>
      <c r="J200" s="228"/>
      <c r="K200" s="226"/>
      <c r="L200" s="9"/>
      <c r="M200" s="9"/>
      <c r="N200" s="9"/>
      <c r="O200" s="9"/>
      <c r="P200" s="9"/>
      <c r="Q200" s="9"/>
    </row>
    <row r="201" spans="2:17" s="8" customFormat="1" ht="15.75" hidden="1" customHeight="1">
      <c r="B201" s="239"/>
      <c r="C201" s="211"/>
      <c r="D201" s="32" t="s">
        <v>156</v>
      </c>
      <c r="E201" s="33" t="s">
        <v>145</v>
      </c>
      <c r="F201" s="172">
        <v>220</v>
      </c>
      <c r="G201" s="244"/>
      <c r="H201" s="246"/>
      <c r="I201" s="229"/>
      <c r="J201" s="228"/>
      <c r="K201" s="226"/>
      <c r="L201" s="9"/>
      <c r="M201" s="9"/>
      <c r="N201" s="9"/>
      <c r="O201" s="9"/>
      <c r="P201" s="9"/>
      <c r="Q201" s="9"/>
    </row>
    <row r="202" spans="2:17" s="8" customFormat="1" ht="15.75" hidden="1" customHeight="1">
      <c r="B202" s="239"/>
      <c r="C202" s="211"/>
      <c r="D202" s="32" t="s">
        <v>157</v>
      </c>
      <c r="E202" s="33" t="s">
        <v>145</v>
      </c>
      <c r="F202" s="172">
        <v>608</v>
      </c>
      <c r="G202" s="244"/>
      <c r="H202" s="246"/>
      <c r="I202" s="229"/>
      <c r="J202" s="228"/>
      <c r="K202" s="226"/>
      <c r="L202" s="9"/>
      <c r="M202" s="9"/>
      <c r="N202" s="9"/>
      <c r="O202" s="9"/>
      <c r="P202" s="9"/>
      <c r="Q202" s="9"/>
    </row>
    <row r="203" spans="2:17" s="8" customFormat="1" ht="15.75" hidden="1" customHeight="1">
      <c r="B203" s="239"/>
      <c r="C203" s="211"/>
      <c r="D203" s="32" t="s">
        <v>158</v>
      </c>
      <c r="E203" s="33" t="s">
        <v>147</v>
      </c>
      <c r="F203" s="172">
        <v>16963</v>
      </c>
      <c r="G203" s="244"/>
      <c r="H203" s="246"/>
      <c r="I203" s="229"/>
      <c r="J203" s="228"/>
      <c r="K203" s="226"/>
      <c r="L203" s="9"/>
      <c r="M203" s="9"/>
      <c r="N203" s="9"/>
      <c r="O203" s="9"/>
      <c r="P203" s="9"/>
      <c r="Q203" s="9"/>
    </row>
    <row r="204" spans="2:17" s="8" customFormat="1" ht="15.75" hidden="1" customHeight="1">
      <c r="B204" s="239"/>
      <c r="C204" s="211"/>
      <c r="D204" s="32" t="s">
        <v>159</v>
      </c>
      <c r="E204" s="33" t="s">
        <v>148</v>
      </c>
      <c r="F204" s="172">
        <v>0</v>
      </c>
      <c r="G204" s="244"/>
      <c r="H204" s="246"/>
      <c r="I204" s="229"/>
      <c r="J204" s="228"/>
      <c r="K204" s="226"/>
      <c r="L204" s="9"/>
      <c r="M204" s="9"/>
      <c r="N204" s="9"/>
      <c r="O204" s="9"/>
      <c r="P204" s="9"/>
      <c r="Q204" s="9"/>
    </row>
    <row r="205" spans="2:17" s="8" customFormat="1" ht="15.75" hidden="1" customHeight="1">
      <c r="B205" s="239"/>
      <c r="C205" s="211"/>
      <c r="D205" s="32" t="s">
        <v>159</v>
      </c>
      <c r="E205" s="33" t="s">
        <v>148</v>
      </c>
      <c r="F205" s="172">
        <v>0</v>
      </c>
      <c r="G205" s="244"/>
      <c r="H205" s="246"/>
      <c r="I205" s="229"/>
      <c r="J205" s="228"/>
      <c r="K205" s="226"/>
      <c r="L205" s="9"/>
      <c r="M205" s="9"/>
      <c r="N205" s="9"/>
      <c r="O205" s="9"/>
      <c r="P205" s="9"/>
      <c r="Q205" s="9"/>
    </row>
    <row r="206" spans="2:17" s="8" customFormat="1" ht="15.75" hidden="1" customHeight="1">
      <c r="B206" s="239"/>
      <c r="C206" s="211"/>
      <c r="D206" s="32" t="s">
        <v>159</v>
      </c>
      <c r="E206" s="33" t="s">
        <v>148</v>
      </c>
      <c r="F206" s="172">
        <v>120</v>
      </c>
      <c r="G206" s="244"/>
      <c r="H206" s="246"/>
      <c r="I206" s="229"/>
      <c r="J206" s="228"/>
      <c r="K206" s="226"/>
      <c r="L206" s="9"/>
      <c r="M206" s="9"/>
      <c r="N206" s="9"/>
      <c r="O206" s="9"/>
      <c r="P206" s="9"/>
      <c r="Q206" s="9"/>
    </row>
    <row r="207" spans="2:17" s="8" customFormat="1" ht="15.75" hidden="1" customHeight="1">
      <c r="B207" s="239"/>
      <c r="C207" s="211"/>
      <c r="D207" s="32" t="s">
        <v>160</v>
      </c>
      <c r="E207" s="33" t="s">
        <v>149</v>
      </c>
      <c r="F207" s="172">
        <v>0</v>
      </c>
      <c r="G207" s="244"/>
      <c r="H207" s="246"/>
      <c r="I207" s="229"/>
      <c r="J207" s="228"/>
      <c r="K207" s="226"/>
      <c r="L207" s="9"/>
      <c r="M207" s="9"/>
      <c r="N207" s="9"/>
      <c r="O207" s="9"/>
      <c r="P207" s="9"/>
      <c r="Q207" s="9"/>
    </row>
    <row r="208" spans="2:17" s="8" customFormat="1" ht="15.75" hidden="1" customHeight="1">
      <c r="B208" s="239"/>
      <c r="C208" s="211"/>
      <c r="D208" s="32" t="s">
        <v>161</v>
      </c>
      <c r="E208" s="33" t="s">
        <v>148</v>
      </c>
      <c r="F208" s="172">
        <v>1800</v>
      </c>
      <c r="G208" s="244"/>
      <c r="H208" s="246"/>
      <c r="I208" s="229"/>
      <c r="J208" s="228"/>
      <c r="K208" s="226"/>
      <c r="L208" s="9"/>
      <c r="M208" s="9"/>
      <c r="N208" s="9"/>
      <c r="O208" s="9"/>
      <c r="P208" s="9"/>
      <c r="Q208" s="9"/>
    </row>
    <row r="209" spans="2:17" s="8" customFormat="1" ht="15.75" hidden="1" customHeight="1">
      <c r="B209" s="239"/>
      <c r="C209" s="211"/>
      <c r="D209" s="32" t="s">
        <v>161</v>
      </c>
      <c r="E209" s="33" t="s">
        <v>150</v>
      </c>
      <c r="F209" s="172">
        <v>492</v>
      </c>
      <c r="G209" s="244"/>
      <c r="H209" s="246"/>
      <c r="I209" s="229"/>
      <c r="J209" s="228"/>
      <c r="K209" s="226"/>
      <c r="L209" s="9"/>
      <c r="M209" s="9"/>
      <c r="N209" s="9"/>
      <c r="O209" s="9"/>
      <c r="P209" s="9"/>
      <c r="Q209" s="9"/>
    </row>
    <row r="210" spans="2:17" s="8" customFormat="1" ht="15.75" hidden="1" customHeight="1">
      <c r="B210" s="239"/>
      <c r="C210" s="211"/>
      <c r="D210" s="32" t="s">
        <v>50</v>
      </c>
      <c r="E210" s="33" t="s">
        <v>148</v>
      </c>
      <c r="F210" s="172">
        <v>0</v>
      </c>
      <c r="G210" s="244"/>
      <c r="H210" s="246"/>
      <c r="I210" s="229"/>
      <c r="J210" s="228"/>
      <c r="K210" s="226"/>
      <c r="L210" s="9"/>
      <c r="M210" s="9"/>
      <c r="N210" s="9"/>
      <c r="O210" s="9"/>
      <c r="P210" s="9"/>
      <c r="Q210" s="9"/>
    </row>
    <row r="211" spans="2:17" s="8" customFormat="1" ht="15.75" hidden="1" customHeight="1">
      <c r="B211" s="239"/>
      <c r="C211" s="211"/>
      <c r="D211" s="32" t="s">
        <v>90</v>
      </c>
      <c r="E211" s="33" t="s">
        <v>149</v>
      </c>
      <c r="F211" s="172">
        <v>46</v>
      </c>
      <c r="G211" s="244"/>
      <c r="H211" s="246"/>
      <c r="I211" s="229"/>
      <c r="J211" s="228"/>
      <c r="K211" s="226"/>
      <c r="L211" s="9"/>
      <c r="M211" s="9"/>
      <c r="N211" s="9"/>
      <c r="O211" s="9"/>
      <c r="P211" s="9"/>
      <c r="Q211" s="9"/>
    </row>
    <row r="212" spans="2:17" s="8" customFormat="1" ht="15.75" hidden="1" customHeight="1">
      <c r="B212" s="239"/>
      <c r="C212" s="211"/>
      <c r="D212" s="32" t="s">
        <v>90</v>
      </c>
      <c r="E212" s="33" t="s">
        <v>149</v>
      </c>
      <c r="F212" s="172">
        <v>393</v>
      </c>
      <c r="G212" s="244"/>
      <c r="H212" s="246"/>
      <c r="I212" s="229"/>
      <c r="J212" s="228"/>
      <c r="K212" s="226"/>
      <c r="L212" s="9"/>
      <c r="M212" s="9"/>
      <c r="N212" s="9"/>
      <c r="O212" s="9"/>
      <c r="P212" s="9"/>
      <c r="Q212" s="9"/>
    </row>
    <row r="213" spans="2:17" s="8" customFormat="1" ht="15.75" hidden="1" customHeight="1">
      <c r="B213" s="239"/>
      <c r="C213" s="211"/>
      <c r="D213" s="32" t="s">
        <v>90</v>
      </c>
      <c r="E213" s="33" t="s">
        <v>149</v>
      </c>
      <c r="F213" s="172">
        <v>67</v>
      </c>
      <c r="G213" s="244"/>
      <c r="H213" s="246"/>
      <c r="I213" s="229"/>
      <c r="J213" s="228"/>
      <c r="K213" s="226"/>
      <c r="L213" s="9"/>
      <c r="M213" s="9"/>
      <c r="N213" s="9"/>
      <c r="O213" s="9"/>
      <c r="P213" s="9"/>
      <c r="Q213" s="9"/>
    </row>
    <row r="214" spans="2:17" s="8" customFormat="1" ht="15.75" hidden="1" customHeight="1">
      <c r="B214" s="239"/>
      <c r="C214" s="211"/>
      <c r="D214" s="32" t="s">
        <v>90</v>
      </c>
      <c r="E214" s="33" t="s">
        <v>149</v>
      </c>
      <c r="F214" s="172">
        <v>40</v>
      </c>
      <c r="G214" s="244"/>
      <c r="H214" s="246"/>
      <c r="I214" s="229"/>
      <c r="J214" s="228"/>
      <c r="K214" s="226"/>
      <c r="L214" s="9"/>
      <c r="M214" s="9"/>
      <c r="N214" s="9"/>
      <c r="O214" s="9"/>
      <c r="P214" s="9"/>
      <c r="Q214" s="9"/>
    </row>
    <row r="215" spans="2:17" s="8" customFormat="1" ht="15.75" hidden="1" customHeight="1">
      <c r="B215" s="239"/>
      <c r="C215" s="211"/>
      <c r="D215" s="32" t="s">
        <v>121</v>
      </c>
      <c r="E215" s="33" t="s">
        <v>145</v>
      </c>
      <c r="F215" s="172">
        <v>1008</v>
      </c>
      <c r="G215" s="244"/>
      <c r="H215" s="246"/>
      <c r="I215" s="229"/>
      <c r="J215" s="228"/>
      <c r="K215" s="226"/>
      <c r="L215" s="9"/>
      <c r="M215" s="9"/>
      <c r="N215" s="9"/>
      <c r="O215" s="9"/>
      <c r="P215" s="9"/>
      <c r="Q215" s="9"/>
    </row>
    <row r="216" spans="2:17" s="8" customFormat="1" ht="15.75" hidden="1" customHeight="1">
      <c r="B216" s="239"/>
      <c r="C216" s="211"/>
      <c r="D216" s="32" t="s">
        <v>121</v>
      </c>
      <c r="E216" s="33" t="s">
        <v>145</v>
      </c>
      <c r="F216" s="172">
        <v>1054</v>
      </c>
      <c r="G216" s="244"/>
      <c r="H216" s="246"/>
      <c r="I216" s="229"/>
      <c r="J216" s="228"/>
      <c r="K216" s="226"/>
      <c r="L216" s="9"/>
      <c r="M216" s="9"/>
      <c r="N216" s="9"/>
      <c r="O216" s="9"/>
      <c r="P216" s="9"/>
      <c r="Q216" s="9"/>
    </row>
    <row r="217" spans="2:17" s="8" customFormat="1" ht="15.75" hidden="1" customHeight="1">
      <c r="B217" s="239"/>
      <c r="C217" s="211"/>
      <c r="D217" s="32" t="s">
        <v>302</v>
      </c>
      <c r="E217" s="33" t="s">
        <v>148</v>
      </c>
      <c r="F217" s="172">
        <v>1340</v>
      </c>
      <c r="G217" s="244"/>
      <c r="H217" s="246"/>
      <c r="I217" s="229"/>
      <c r="J217" s="228"/>
      <c r="K217" s="226"/>
      <c r="L217" s="9"/>
      <c r="M217" s="9"/>
      <c r="N217" s="9"/>
      <c r="O217" s="9"/>
      <c r="P217" s="9"/>
      <c r="Q217" s="9"/>
    </row>
    <row r="218" spans="2:17" s="8" customFormat="1" ht="15.75" hidden="1" customHeight="1">
      <c r="B218" s="239"/>
      <c r="C218" s="211"/>
      <c r="D218" s="32" t="s">
        <v>303</v>
      </c>
      <c r="E218" s="33" t="s">
        <v>151</v>
      </c>
      <c r="F218" s="172">
        <v>13453</v>
      </c>
      <c r="G218" s="244"/>
      <c r="H218" s="246"/>
      <c r="I218" s="229"/>
      <c r="J218" s="228"/>
      <c r="K218" s="226"/>
      <c r="L218" s="9"/>
      <c r="M218" s="9"/>
      <c r="N218" s="9"/>
      <c r="O218" s="9"/>
      <c r="P218" s="9"/>
      <c r="Q218" s="9"/>
    </row>
    <row r="219" spans="2:17" s="8" customFormat="1" ht="15.75" hidden="1" customHeight="1">
      <c r="B219" s="239"/>
      <c r="C219" s="211"/>
      <c r="D219" s="32" t="s">
        <v>303</v>
      </c>
      <c r="E219" s="33" t="s">
        <v>151</v>
      </c>
      <c r="F219" s="172">
        <v>0</v>
      </c>
      <c r="G219" s="244"/>
      <c r="H219" s="246"/>
      <c r="I219" s="229"/>
      <c r="J219" s="228"/>
      <c r="K219" s="226"/>
      <c r="L219" s="9"/>
      <c r="M219" s="9"/>
      <c r="N219" s="9"/>
      <c r="O219" s="9"/>
      <c r="P219" s="9"/>
      <c r="Q219" s="9"/>
    </row>
    <row r="220" spans="2:17" s="8" customFormat="1" ht="15.75" hidden="1" customHeight="1">
      <c r="B220" s="239"/>
      <c r="C220" s="211"/>
      <c r="D220" s="32" t="s">
        <v>104</v>
      </c>
      <c r="E220" s="33" t="s">
        <v>145</v>
      </c>
      <c r="F220" s="176">
        <v>23</v>
      </c>
      <c r="G220" s="244"/>
      <c r="H220" s="246"/>
      <c r="I220" s="229"/>
      <c r="J220" s="228"/>
      <c r="K220" s="226"/>
      <c r="L220" s="9"/>
      <c r="M220" s="9"/>
      <c r="N220" s="9"/>
      <c r="O220" s="9"/>
      <c r="P220" s="9"/>
      <c r="Q220" s="9"/>
    </row>
    <row r="221" spans="2:17" s="8" customFormat="1" ht="15.75" hidden="1" customHeight="1">
      <c r="B221" s="239"/>
      <c r="C221" s="211"/>
      <c r="D221" s="164" t="s">
        <v>328</v>
      </c>
      <c r="E221" s="33" t="s">
        <v>152</v>
      </c>
      <c r="F221" s="176">
        <v>103</v>
      </c>
      <c r="G221" s="244"/>
      <c r="H221" s="246"/>
      <c r="I221" s="229"/>
      <c r="J221" s="228"/>
      <c r="K221" s="226"/>
      <c r="L221" s="9"/>
      <c r="M221" s="9"/>
      <c r="N221" s="9"/>
      <c r="O221" s="9"/>
      <c r="P221" s="9"/>
      <c r="Q221" s="9"/>
    </row>
    <row r="222" spans="2:17" s="8" customFormat="1" ht="15.75" hidden="1" customHeight="1">
      <c r="B222" s="239"/>
      <c r="C222" s="211"/>
      <c r="D222" s="32" t="s">
        <v>104</v>
      </c>
      <c r="E222" s="33" t="s">
        <v>152</v>
      </c>
      <c r="F222" s="176">
        <v>6279</v>
      </c>
      <c r="G222" s="244"/>
      <c r="H222" s="246"/>
      <c r="I222" s="229"/>
      <c r="J222" s="228"/>
      <c r="K222" s="226"/>
      <c r="L222" s="9"/>
      <c r="M222" s="9"/>
      <c r="N222" s="9"/>
      <c r="O222" s="9"/>
      <c r="P222" s="9"/>
      <c r="Q222" s="9"/>
    </row>
    <row r="223" spans="2:17" s="8" customFormat="1" ht="15.75" hidden="1" customHeight="1">
      <c r="B223" s="239"/>
      <c r="C223" s="211"/>
      <c r="D223" s="32" t="s">
        <v>303</v>
      </c>
      <c r="E223" s="33" t="s">
        <v>151</v>
      </c>
      <c r="F223" s="172">
        <v>136210</v>
      </c>
      <c r="G223" s="244"/>
      <c r="H223" s="246"/>
      <c r="I223" s="229"/>
      <c r="J223" s="228"/>
      <c r="K223" s="226"/>
      <c r="L223" s="9"/>
      <c r="M223" s="9"/>
      <c r="N223" s="9"/>
      <c r="O223" s="9"/>
      <c r="P223" s="9"/>
      <c r="Q223" s="9"/>
    </row>
    <row r="224" spans="2:17" s="8" customFormat="1" ht="15.75" hidden="1" thickBot="1">
      <c r="B224" s="240"/>
      <c r="C224" s="198"/>
      <c r="D224" s="32" t="s">
        <v>50</v>
      </c>
      <c r="E224" s="33" t="s">
        <v>151</v>
      </c>
      <c r="F224" s="176">
        <v>0</v>
      </c>
      <c r="G224" s="247"/>
      <c r="H224" s="248"/>
      <c r="I224" s="230"/>
      <c r="J224" s="231"/>
      <c r="K224" s="232"/>
      <c r="L224" s="9"/>
      <c r="M224" s="9"/>
      <c r="N224" s="9"/>
      <c r="O224" s="9"/>
      <c r="P224" s="9"/>
      <c r="Q224" s="9"/>
    </row>
    <row r="225" spans="2:17" ht="16.5" hidden="1" thickBot="1">
      <c r="B225" s="195" t="s">
        <v>76</v>
      </c>
      <c r="C225" s="197">
        <v>54393</v>
      </c>
      <c r="D225" s="69" t="s">
        <v>34</v>
      </c>
      <c r="E225" s="70" t="s">
        <v>142</v>
      </c>
      <c r="F225" s="175">
        <v>56728</v>
      </c>
      <c r="G225" s="207"/>
      <c r="H225" s="205">
        <v>0</v>
      </c>
      <c r="I225" s="201">
        <f>SUM(F225:F226)+H225</f>
        <v>57360</v>
      </c>
      <c r="J225" s="203">
        <f>C225-I225</f>
        <v>-2967</v>
      </c>
      <c r="K225" s="199">
        <f>J225/C225*100</f>
        <v>-5.4547460151122387</v>
      </c>
      <c r="L225" s="1"/>
      <c r="M225" s="1"/>
      <c r="N225" s="1"/>
      <c r="O225" s="1"/>
      <c r="P225" s="1"/>
      <c r="Q225" s="1"/>
    </row>
    <row r="226" spans="2:17" ht="15.75" hidden="1" thickBot="1">
      <c r="B226" s="196"/>
      <c r="C226" s="198"/>
      <c r="D226" s="124" t="s">
        <v>121</v>
      </c>
      <c r="E226" s="125" t="s">
        <v>142</v>
      </c>
      <c r="F226" s="177">
        <v>632</v>
      </c>
      <c r="G226" s="208"/>
      <c r="H226" s="206"/>
      <c r="I226" s="202"/>
      <c r="J226" s="204"/>
      <c r="K226" s="200"/>
      <c r="L226" s="1"/>
      <c r="M226" s="1"/>
      <c r="N226" s="1"/>
      <c r="O226" s="1"/>
      <c r="P226" s="1"/>
      <c r="Q226" s="1"/>
    </row>
    <row r="227" spans="2:17" s="8" customFormat="1" ht="15" hidden="1" customHeight="1" thickBot="1">
      <c r="B227" s="114" t="s">
        <v>18</v>
      </c>
      <c r="C227" s="167">
        <v>4978</v>
      </c>
      <c r="D227" s="30" t="s">
        <v>140</v>
      </c>
      <c r="E227" s="31" t="s">
        <v>141</v>
      </c>
      <c r="F227" s="178">
        <v>1200</v>
      </c>
      <c r="G227" s="104"/>
      <c r="H227" s="105"/>
      <c r="I227" s="106">
        <f>SUM(F227:F227)+H227</f>
        <v>1200</v>
      </c>
      <c r="J227" s="103">
        <f>C227-I227</f>
        <v>3778</v>
      </c>
      <c r="K227" s="102">
        <f>J227/C227*100</f>
        <v>75.893933306548817</v>
      </c>
      <c r="L227" s="9"/>
      <c r="M227" s="9"/>
      <c r="N227" s="9"/>
      <c r="O227" s="9"/>
      <c r="P227" s="9"/>
      <c r="Q227" s="9"/>
    </row>
    <row r="228" spans="2:17" ht="30.75" hidden="1" thickBot="1">
      <c r="B228" s="20" t="s">
        <v>19</v>
      </c>
      <c r="C228" s="168">
        <v>10555</v>
      </c>
      <c r="D228" s="36" t="s">
        <v>131</v>
      </c>
      <c r="E228" s="37" t="s">
        <v>139</v>
      </c>
      <c r="F228" s="175">
        <v>10050</v>
      </c>
      <c r="G228" s="67"/>
      <c r="H228" s="68"/>
      <c r="I228" s="38">
        <f t="shared" ref="I228:I235" si="0">F228+H228</f>
        <v>10050</v>
      </c>
      <c r="J228" s="85">
        <f t="shared" ref="J228:J236" si="1">C228-I228</f>
        <v>505</v>
      </c>
      <c r="K228" s="39">
        <f t="shared" ref="K228:K236" si="2">J228/C228*100</f>
        <v>4.7844623401231638</v>
      </c>
      <c r="L228" s="1"/>
      <c r="M228" s="1"/>
      <c r="N228" s="1"/>
      <c r="O228" s="1"/>
      <c r="P228" s="1"/>
      <c r="Q228" s="1"/>
    </row>
    <row r="229" spans="2:17" s="8" customFormat="1" ht="30" hidden="1">
      <c r="B229" s="114" t="s">
        <v>75</v>
      </c>
      <c r="C229" s="167">
        <v>3076</v>
      </c>
      <c r="D229" s="40" t="s">
        <v>131</v>
      </c>
      <c r="E229" s="33" t="s">
        <v>136</v>
      </c>
      <c r="F229" s="179">
        <v>3361</v>
      </c>
      <c r="G229" s="71"/>
      <c r="H229" s="72"/>
      <c r="I229" s="41">
        <f>SUM(F229:F229)+H229</f>
        <v>3361</v>
      </c>
      <c r="J229" s="86">
        <f>C229-I229</f>
        <v>-285</v>
      </c>
      <c r="K229" s="42">
        <f>J229/C229*100</f>
        <v>-9.2652795838751612</v>
      </c>
      <c r="L229" s="9"/>
      <c r="M229" s="9"/>
      <c r="N229" s="9"/>
      <c r="O229" s="9"/>
      <c r="P229" s="9"/>
      <c r="Q229" s="9"/>
    </row>
    <row r="230" spans="2:17" ht="30.75" hidden="1" thickBot="1">
      <c r="B230" s="20" t="s">
        <v>77</v>
      </c>
      <c r="C230" s="166">
        <v>3361</v>
      </c>
      <c r="D230" s="36" t="s">
        <v>131</v>
      </c>
      <c r="E230" s="37" t="s">
        <v>291</v>
      </c>
      <c r="F230" s="175">
        <v>2463</v>
      </c>
      <c r="G230" s="67"/>
      <c r="H230" s="68"/>
      <c r="I230" s="38">
        <f t="shared" si="0"/>
        <v>2463</v>
      </c>
      <c r="J230" s="85">
        <f t="shared" si="1"/>
        <v>898</v>
      </c>
      <c r="K230" s="39">
        <f t="shared" si="2"/>
        <v>26.718238619458496</v>
      </c>
      <c r="L230" s="1"/>
      <c r="M230" s="1"/>
      <c r="N230" s="1"/>
      <c r="O230" s="1"/>
      <c r="P230" s="1"/>
      <c r="Q230" s="1"/>
    </row>
    <row r="231" spans="2:17" s="8" customFormat="1" ht="16.5" hidden="1" thickBot="1">
      <c r="B231" s="21" t="s">
        <v>20</v>
      </c>
      <c r="C231" s="166">
        <v>1758</v>
      </c>
      <c r="D231" s="43" t="s">
        <v>135</v>
      </c>
      <c r="E231" s="44" t="s">
        <v>134</v>
      </c>
      <c r="F231" s="175">
        <v>1481</v>
      </c>
      <c r="G231" s="73"/>
      <c r="H231" s="74"/>
      <c r="I231" s="45">
        <f t="shared" si="0"/>
        <v>1481</v>
      </c>
      <c r="J231" s="87">
        <f t="shared" si="1"/>
        <v>277</v>
      </c>
      <c r="K231" s="46">
        <f t="shared" si="2"/>
        <v>15.756541524459614</v>
      </c>
      <c r="L231" s="9"/>
      <c r="M231" s="9"/>
      <c r="N231" s="9"/>
      <c r="O231" s="9"/>
      <c r="P231" s="9"/>
      <c r="Q231" s="9"/>
    </row>
    <row r="232" spans="2:17" ht="16.5" hidden="1" thickBot="1">
      <c r="B232" s="20" t="s">
        <v>21</v>
      </c>
      <c r="C232" s="166">
        <v>1808</v>
      </c>
      <c r="D232" s="36" t="s">
        <v>34</v>
      </c>
      <c r="E232" s="37" t="s">
        <v>133</v>
      </c>
      <c r="F232" s="175">
        <v>0</v>
      </c>
      <c r="G232" s="67"/>
      <c r="H232" s="68"/>
      <c r="I232" s="38">
        <f t="shared" si="0"/>
        <v>0</v>
      </c>
      <c r="J232" s="85">
        <f t="shared" si="1"/>
        <v>1808</v>
      </c>
      <c r="K232" s="39">
        <f t="shared" si="2"/>
        <v>100</v>
      </c>
      <c r="L232" s="1"/>
      <c r="M232" s="1"/>
      <c r="N232" s="1"/>
      <c r="O232" s="1"/>
      <c r="P232" s="1"/>
      <c r="Q232" s="1"/>
    </row>
    <row r="233" spans="2:17" s="8" customFormat="1" ht="30" hidden="1">
      <c r="B233" s="238" t="s">
        <v>22</v>
      </c>
      <c r="C233" s="197">
        <v>0</v>
      </c>
      <c r="D233" s="30" t="s">
        <v>131</v>
      </c>
      <c r="E233" s="31" t="s">
        <v>132</v>
      </c>
      <c r="F233" s="180">
        <v>0</v>
      </c>
      <c r="G233" s="330"/>
      <c r="H233" s="294"/>
      <c r="I233" s="328">
        <f>SUM(F233:F234)+H233</f>
        <v>0</v>
      </c>
      <c r="J233" s="323">
        <f>C233-I233</f>
        <v>0</v>
      </c>
      <c r="K233" s="326" t="e">
        <f>J233/C233*100</f>
        <v>#DIV/0!</v>
      </c>
      <c r="L233" s="9"/>
      <c r="M233" s="9"/>
      <c r="N233" s="9"/>
      <c r="O233" s="9"/>
      <c r="P233" s="9"/>
      <c r="Q233" s="9"/>
    </row>
    <row r="234" spans="2:17" s="8" customFormat="1" ht="30.75" hidden="1" thickBot="1">
      <c r="B234" s="325"/>
      <c r="C234" s="198"/>
      <c r="D234" s="34" t="s">
        <v>131</v>
      </c>
      <c r="E234" s="35" t="s">
        <v>132</v>
      </c>
      <c r="F234" s="181">
        <v>0</v>
      </c>
      <c r="G234" s="331"/>
      <c r="H234" s="296"/>
      <c r="I234" s="329"/>
      <c r="J234" s="324"/>
      <c r="K234" s="327"/>
      <c r="L234" s="9"/>
      <c r="M234" s="9"/>
      <c r="N234" s="9"/>
      <c r="O234" s="9"/>
      <c r="P234" s="9"/>
      <c r="Q234" s="9"/>
    </row>
    <row r="235" spans="2:17" ht="16.5" hidden="1" thickBot="1">
      <c r="B235" s="22" t="s">
        <v>23</v>
      </c>
      <c r="C235" s="169">
        <v>25441</v>
      </c>
      <c r="D235" s="27" t="s">
        <v>68</v>
      </c>
      <c r="E235" s="7" t="s">
        <v>314</v>
      </c>
      <c r="F235" s="182">
        <v>406</v>
      </c>
      <c r="G235" s="75">
        <v>78</v>
      </c>
      <c r="H235" s="117">
        <v>13533</v>
      </c>
      <c r="I235" s="47">
        <f t="shared" si="0"/>
        <v>13939</v>
      </c>
      <c r="J235" s="88">
        <f>C235-I235</f>
        <v>11502</v>
      </c>
      <c r="K235" s="48">
        <f>J235/C235*100</f>
        <v>45.210487009158449</v>
      </c>
      <c r="L235" s="1"/>
      <c r="M235" s="1"/>
      <c r="N235" s="1"/>
      <c r="O235" s="1"/>
      <c r="P235" s="1"/>
      <c r="Q235" s="1"/>
    </row>
    <row r="236" spans="2:17" s="8" customFormat="1" ht="15.75" hidden="1" customHeight="1" thickBot="1">
      <c r="B236" s="23" t="s">
        <v>74</v>
      </c>
      <c r="C236" s="170">
        <v>2308</v>
      </c>
      <c r="D236" s="43" t="s">
        <v>94</v>
      </c>
      <c r="E236" s="44" t="s">
        <v>130</v>
      </c>
      <c r="F236" s="183">
        <v>748</v>
      </c>
      <c r="G236" s="76">
        <v>1</v>
      </c>
      <c r="H236" s="126">
        <v>298</v>
      </c>
      <c r="I236" s="49">
        <f>SUM(F236:F236)+H236</f>
        <v>1046</v>
      </c>
      <c r="J236" s="89">
        <f t="shared" si="1"/>
        <v>1262</v>
      </c>
      <c r="K236" s="50">
        <f t="shared" si="2"/>
        <v>54.679376083188913</v>
      </c>
      <c r="L236" s="9"/>
      <c r="M236" s="9"/>
      <c r="N236" s="9"/>
      <c r="O236" s="9"/>
      <c r="P236" s="9"/>
      <c r="Q236" s="9"/>
    </row>
    <row r="237" spans="2:17" hidden="1">
      <c r="B237" s="298" t="s">
        <v>24</v>
      </c>
      <c r="C237" s="211">
        <v>3291</v>
      </c>
      <c r="D237" s="28" t="s">
        <v>37</v>
      </c>
      <c r="E237" s="118" t="s">
        <v>128</v>
      </c>
      <c r="F237" s="172">
        <v>1977</v>
      </c>
      <c r="G237" s="215">
        <v>1</v>
      </c>
      <c r="H237" s="213">
        <v>331</v>
      </c>
      <c r="I237" s="217">
        <f>SUM(F237:F239)+H237</f>
        <v>2802</v>
      </c>
      <c r="J237" s="220">
        <f>C237-I237</f>
        <v>489</v>
      </c>
      <c r="K237" s="222">
        <f>J237/C237*100</f>
        <v>14.858705560619873</v>
      </c>
      <c r="L237" s="1"/>
      <c r="M237" s="1"/>
      <c r="N237" s="1"/>
      <c r="O237" s="1"/>
      <c r="P237" s="1"/>
      <c r="Q237" s="1"/>
    </row>
    <row r="238" spans="2:17" hidden="1">
      <c r="B238" s="298"/>
      <c r="C238" s="211"/>
      <c r="D238" s="28" t="s">
        <v>37</v>
      </c>
      <c r="E238" s="29" t="s">
        <v>128</v>
      </c>
      <c r="F238" s="172">
        <v>0</v>
      </c>
      <c r="G238" s="215"/>
      <c r="H238" s="213"/>
      <c r="I238" s="218"/>
      <c r="J238" s="220"/>
      <c r="K238" s="222"/>
      <c r="L238" s="1"/>
      <c r="M238" s="1"/>
      <c r="N238" s="1"/>
      <c r="O238" s="1"/>
      <c r="P238" s="1"/>
      <c r="Q238" s="1"/>
    </row>
    <row r="239" spans="2:17" ht="15.75" hidden="1" thickBot="1">
      <c r="B239" s="301"/>
      <c r="C239" s="198"/>
      <c r="D239" s="51" t="s">
        <v>124</v>
      </c>
      <c r="E239" s="52" t="s">
        <v>129</v>
      </c>
      <c r="F239" s="172">
        <v>494</v>
      </c>
      <c r="G239" s="322"/>
      <c r="H239" s="270"/>
      <c r="I239" s="236"/>
      <c r="J239" s="237"/>
      <c r="K239" s="249"/>
      <c r="L239" s="1"/>
      <c r="M239" s="1"/>
      <c r="N239" s="1"/>
      <c r="O239" s="1"/>
      <c r="P239" s="1"/>
      <c r="Q239" s="1"/>
    </row>
    <row r="240" spans="2:17" s="8" customFormat="1" ht="15.75" hidden="1" customHeight="1">
      <c r="B240" s="292" t="s">
        <v>25</v>
      </c>
      <c r="C240" s="197">
        <v>3682</v>
      </c>
      <c r="D240" s="30" t="s">
        <v>125</v>
      </c>
      <c r="E240" s="31" t="s">
        <v>126</v>
      </c>
      <c r="F240" s="172">
        <v>0</v>
      </c>
      <c r="G240" s="243"/>
      <c r="H240" s="245"/>
      <c r="I240" s="223">
        <f>SUM(F240:F246)+H240</f>
        <v>11362</v>
      </c>
      <c r="J240" s="227">
        <f>C240-I240</f>
        <v>-7680</v>
      </c>
      <c r="K240" s="225">
        <f>J240/C240*100</f>
        <v>-208.58229223248236</v>
      </c>
      <c r="L240" s="9"/>
      <c r="M240" s="9"/>
      <c r="N240" s="9"/>
      <c r="O240" s="9"/>
      <c r="P240" s="9"/>
      <c r="Q240" s="9"/>
    </row>
    <row r="241" spans="2:17" s="8" customFormat="1" ht="15.75" hidden="1" customHeight="1">
      <c r="B241" s="293"/>
      <c r="C241" s="211"/>
      <c r="D241" s="32" t="s">
        <v>125</v>
      </c>
      <c r="E241" s="33" t="s">
        <v>126</v>
      </c>
      <c r="F241" s="172">
        <v>1950</v>
      </c>
      <c r="G241" s="244"/>
      <c r="H241" s="246"/>
      <c r="I241" s="224"/>
      <c r="J241" s="228"/>
      <c r="K241" s="226"/>
      <c r="L241" s="9"/>
      <c r="M241" s="9"/>
      <c r="N241" s="9"/>
      <c r="O241" s="9"/>
      <c r="P241" s="9"/>
      <c r="Q241" s="9"/>
    </row>
    <row r="242" spans="2:17" s="8" customFormat="1" ht="15.75" hidden="1" customHeight="1">
      <c r="B242" s="293"/>
      <c r="C242" s="211"/>
      <c r="D242" s="32" t="s">
        <v>125</v>
      </c>
      <c r="E242" s="33" t="s">
        <v>126</v>
      </c>
      <c r="F242" s="172">
        <v>0</v>
      </c>
      <c r="G242" s="244"/>
      <c r="H242" s="246"/>
      <c r="I242" s="224"/>
      <c r="J242" s="228"/>
      <c r="K242" s="226"/>
      <c r="L242" s="9"/>
      <c r="M242" s="9"/>
      <c r="N242" s="9"/>
      <c r="O242" s="9"/>
      <c r="P242" s="9"/>
      <c r="Q242" s="9"/>
    </row>
    <row r="243" spans="2:17" s="8" customFormat="1" ht="15.75" hidden="1" customHeight="1">
      <c r="B243" s="293"/>
      <c r="C243" s="211"/>
      <c r="D243" s="32" t="s">
        <v>125</v>
      </c>
      <c r="E243" s="33" t="s">
        <v>126</v>
      </c>
      <c r="F243" s="172">
        <v>7700</v>
      </c>
      <c r="G243" s="244"/>
      <c r="H243" s="246"/>
      <c r="I243" s="224"/>
      <c r="J243" s="228"/>
      <c r="K243" s="226"/>
      <c r="L243" s="9"/>
      <c r="M243" s="9"/>
      <c r="N243" s="9"/>
      <c r="O243" s="9"/>
      <c r="P243" s="9"/>
      <c r="Q243" s="9"/>
    </row>
    <row r="244" spans="2:17" s="8" customFormat="1" ht="15.75" hidden="1" customHeight="1">
      <c r="B244" s="293"/>
      <c r="C244" s="211"/>
      <c r="D244" s="32" t="s">
        <v>124</v>
      </c>
      <c r="E244" s="33" t="s">
        <v>127</v>
      </c>
      <c r="F244" s="172">
        <v>659</v>
      </c>
      <c r="G244" s="244"/>
      <c r="H244" s="246"/>
      <c r="I244" s="224"/>
      <c r="J244" s="228"/>
      <c r="K244" s="226"/>
      <c r="L244" s="9"/>
      <c r="M244" s="9"/>
      <c r="N244" s="9"/>
      <c r="O244" s="9"/>
      <c r="P244" s="9"/>
      <c r="Q244" s="9"/>
    </row>
    <row r="245" spans="2:17" s="8" customFormat="1" ht="15.75" hidden="1" customHeight="1">
      <c r="B245" s="293"/>
      <c r="C245" s="211"/>
      <c r="D245" s="32" t="s">
        <v>124</v>
      </c>
      <c r="E245" s="33" t="s">
        <v>127</v>
      </c>
      <c r="F245" s="172">
        <v>973</v>
      </c>
      <c r="G245" s="244"/>
      <c r="H245" s="246"/>
      <c r="I245" s="224"/>
      <c r="J245" s="228"/>
      <c r="K245" s="226"/>
      <c r="L245" s="9"/>
      <c r="M245" s="9"/>
      <c r="N245" s="9"/>
      <c r="O245" s="9"/>
      <c r="P245" s="9"/>
      <c r="Q245" s="9"/>
    </row>
    <row r="246" spans="2:17" s="8" customFormat="1" ht="16.5" hidden="1" customHeight="1" thickBot="1">
      <c r="B246" s="302"/>
      <c r="C246" s="198"/>
      <c r="D246" s="34" t="s">
        <v>124</v>
      </c>
      <c r="E246" s="35" t="s">
        <v>127</v>
      </c>
      <c r="F246" s="172">
        <v>80</v>
      </c>
      <c r="G246" s="247"/>
      <c r="H246" s="248"/>
      <c r="I246" s="235"/>
      <c r="J246" s="231"/>
      <c r="K246" s="232"/>
      <c r="L246" s="9"/>
      <c r="M246" s="9"/>
      <c r="N246" s="9"/>
      <c r="O246" s="9"/>
      <c r="P246" s="9"/>
      <c r="Q246" s="9"/>
    </row>
    <row r="247" spans="2:17" hidden="1">
      <c r="B247" s="297" t="s">
        <v>26</v>
      </c>
      <c r="C247" s="197">
        <v>9090</v>
      </c>
      <c r="D247" s="53" t="s">
        <v>115</v>
      </c>
      <c r="E247" s="54" t="s">
        <v>116</v>
      </c>
      <c r="F247" s="172">
        <v>233</v>
      </c>
      <c r="G247" s="214">
        <v>22</v>
      </c>
      <c r="H247" s="212">
        <v>3828</v>
      </c>
      <c r="I247" s="216">
        <f>SUM(F247:F249)+H247</f>
        <v>6761</v>
      </c>
      <c r="J247" s="219">
        <f>C247-I247</f>
        <v>2329</v>
      </c>
      <c r="K247" s="221">
        <f>J247/C247*100</f>
        <v>25.621562156215621</v>
      </c>
      <c r="L247" s="1"/>
      <c r="M247" s="1"/>
      <c r="N247" s="1"/>
      <c r="O247" s="1"/>
      <c r="P247" s="1"/>
      <c r="Q247" s="1"/>
    </row>
    <row r="248" spans="2:17" hidden="1">
      <c r="B248" s="298"/>
      <c r="C248" s="211"/>
      <c r="D248" s="28" t="s">
        <v>115</v>
      </c>
      <c r="E248" s="29" t="s">
        <v>116</v>
      </c>
      <c r="F248" s="172">
        <v>2000</v>
      </c>
      <c r="G248" s="215"/>
      <c r="H248" s="213"/>
      <c r="I248" s="218"/>
      <c r="J248" s="220"/>
      <c r="K248" s="222"/>
      <c r="L248" s="1"/>
      <c r="M248" s="1"/>
      <c r="N248" s="1"/>
      <c r="O248" s="1"/>
      <c r="P248" s="1"/>
      <c r="Q248" s="1"/>
    </row>
    <row r="249" spans="2:17" ht="15.75" hidden="1" thickBot="1">
      <c r="B249" s="301"/>
      <c r="C249" s="198"/>
      <c r="D249" s="51" t="s">
        <v>115</v>
      </c>
      <c r="E249" s="52" t="s">
        <v>116</v>
      </c>
      <c r="F249" s="172">
        <v>700</v>
      </c>
      <c r="G249" s="322"/>
      <c r="H249" s="270"/>
      <c r="I249" s="236"/>
      <c r="J249" s="237"/>
      <c r="K249" s="249"/>
      <c r="L249" s="1"/>
      <c r="M249" s="1"/>
      <c r="N249" s="1"/>
      <c r="O249" s="1"/>
      <c r="P249" s="1"/>
      <c r="Q249" s="1"/>
    </row>
    <row r="250" spans="2:17" s="8" customFormat="1" ht="16.5" hidden="1" thickBot="1">
      <c r="B250" s="23" t="s">
        <v>78</v>
      </c>
      <c r="C250" s="166">
        <v>403</v>
      </c>
      <c r="D250" s="32" t="s">
        <v>138</v>
      </c>
      <c r="E250" s="33" t="s">
        <v>137</v>
      </c>
      <c r="F250" s="175">
        <v>0</v>
      </c>
      <c r="G250" s="73"/>
      <c r="H250" s="74"/>
      <c r="I250" s="45">
        <f>F250+H250</f>
        <v>0</v>
      </c>
      <c r="J250" s="87">
        <f>C250-I250</f>
        <v>403</v>
      </c>
      <c r="K250" s="46">
        <f>J250/C250*100</f>
        <v>100</v>
      </c>
      <c r="L250" s="9"/>
      <c r="M250" s="9"/>
      <c r="N250" s="9"/>
      <c r="O250" s="9"/>
      <c r="P250" s="9"/>
      <c r="Q250" s="9"/>
    </row>
    <row r="251" spans="2:17" hidden="1">
      <c r="B251" s="297" t="s">
        <v>79</v>
      </c>
      <c r="C251" s="197">
        <v>403</v>
      </c>
      <c r="D251" s="53" t="s">
        <v>93</v>
      </c>
      <c r="E251" s="54" t="s">
        <v>114</v>
      </c>
      <c r="F251" s="172">
        <v>116</v>
      </c>
      <c r="G251" s="214">
        <v>4</v>
      </c>
      <c r="H251" s="212">
        <v>0</v>
      </c>
      <c r="I251" s="216">
        <f>SUM(F251:F256)+H251</f>
        <v>826</v>
      </c>
      <c r="J251" s="219">
        <f>C251-I251</f>
        <v>-423</v>
      </c>
      <c r="K251" s="221">
        <f>J251/C251*100</f>
        <v>-104.96277915632754</v>
      </c>
      <c r="L251" s="1"/>
      <c r="M251" s="1"/>
      <c r="N251" s="1"/>
      <c r="O251" s="1"/>
      <c r="P251" s="1"/>
      <c r="Q251" s="1"/>
    </row>
    <row r="252" spans="2:17" hidden="1">
      <c r="B252" s="298"/>
      <c r="C252" s="211"/>
      <c r="D252" s="28" t="s">
        <v>112</v>
      </c>
      <c r="E252" s="29" t="s">
        <v>114</v>
      </c>
      <c r="F252" s="172">
        <v>0</v>
      </c>
      <c r="G252" s="215"/>
      <c r="H252" s="213"/>
      <c r="I252" s="218"/>
      <c r="J252" s="220"/>
      <c r="K252" s="222"/>
      <c r="L252" s="1"/>
      <c r="M252" s="1"/>
      <c r="N252" s="1"/>
      <c r="O252" s="1"/>
      <c r="P252" s="1"/>
      <c r="Q252" s="1"/>
    </row>
    <row r="253" spans="2:17" hidden="1">
      <c r="B253" s="298"/>
      <c r="C253" s="211"/>
      <c r="D253" s="28" t="s">
        <v>113</v>
      </c>
      <c r="E253" s="29" t="s">
        <v>114</v>
      </c>
      <c r="F253" s="172">
        <v>0</v>
      </c>
      <c r="G253" s="215"/>
      <c r="H253" s="213"/>
      <c r="I253" s="218"/>
      <c r="J253" s="220"/>
      <c r="K253" s="222"/>
      <c r="L253" s="1"/>
      <c r="M253" s="1"/>
      <c r="N253" s="1"/>
      <c r="O253" s="1"/>
      <c r="P253" s="1"/>
      <c r="Q253" s="1"/>
    </row>
    <row r="254" spans="2:17" hidden="1">
      <c r="B254" s="298"/>
      <c r="C254" s="211"/>
      <c r="D254" s="28" t="s">
        <v>113</v>
      </c>
      <c r="E254" s="29" t="s">
        <v>114</v>
      </c>
      <c r="F254" s="172">
        <v>200</v>
      </c>
      <c r="G254" s="215"/>
      <c r="H254" s="213"/>
      <c r="I254" s="218"/>
      <c r="J254" s="220"/>
      <c r="K254" s="222"/>
      <c r="L254" s="1"/>
      <c r="M254" s="1"/>
      <c r="N254" s="1"/>
      <c r="O254" s="1"/>
      <c r="P254" s="1"/>
      <c r="Q254" s="1"/>
    </row>
    <row r="255" spans="2:17" hidden="1">
      <c r="B255" s="298"/>
      <c r="C255" s="211"/>
      <c r="D255" s="109" t="s">
        <v>113</v>
      </c>
      <c r="E255" s="110" t="s">
        <v>114</v>
      </c>
      <c r="F255" s="172">
        <v>160</v>
      </c>
      <c r="G255" s="215"/>
      <c r="H255" s="213"/>
      <c r="I255" s="218"/>
      <c r="J255" s="220"/>
      <c r="K255" s="222"/>
      <c r="L255" s="1"/>
      <c r="M255" s="1"/>
      <c r="N255" s="1"/>
      <c r="O255" s="1"/>
      <c r="P255" s="1"/>
      <c r="Q255" s="1"/>
    </row>
    <row r="256" spans="2:17" ht="15.75" hidden="1" thickBot="1">
      <c r="B256" s="301"/>
      <c r="C256" s="198"/>
      <c r="D256" s="111" t="s">
        <v>292</v>
      </c>
      <c r="E256" s="112" t="s">
        <v>114</v>
      </c>
      <c r="F256" s="184">
        <v>350</v>
      </c>
      <c r="G256" s="322"/>
      <c r="H256" s="270"/>
      <c r="I256" s="236"/>
      <c r="J256" s="237"/>
      <c r="K256" s="249"/>
      <c r="L256" s="1"/>
      <c r="M256" s="1"/>
      <c r="N256" s="1"/>
      <c r="O256" s="1"/>
      <c r="P256" s="1"/>
      <c r="Q256" s="1"/>
    </row>
    <row r="257" spans="2:17" s="8" customFormat="1" hidden="1">
      <c r="B257" s="310" t="s">
        <v>80</v>
      </c>
      <c r="C257" s="197">
        <v>4860</v>
      </c>
      <c r="D257" s="30" t="s">
        <v>108</v>
      </c>
      <c r="E257" s="31" t="s">
        <v>110</v>
      </c>
      <c r="F257" s="172">
        <v>175</v>
      </c>
      <c r="G257" s="243"/>
      <c r="H257" s="245"/>
      <c r="I257" s="223">
        <f>SUM(F257:F259)+H257</f>
        <v>5241</v>
      </c>
      <c r="J257" s="227">
        <f>C257-I257</f>
        <v>-381</v>
      </c>
      <c r="K257" s="225">
        <f>J257/C257*100</f>
        <v>-7.8395061728395072</v>
      </c>
      <c r="L257" s="9"/>
      <c r="M257" s="9"/>
      <c r="N257" s="9"/>
      <c r="O257" s="9"/>
      <c r="P257" s="9"/>
      <c r="Q257" s="9"/>
    </row>
    <row r="258" spans="2:17" s="8" customFormat="1" hidden="1">
      <c r="B258" s="311"/>
      <c r="C258" s="211"/>
      <c r="D258" s="32" t="s">
        <v>109</v>
      </c>
      <c r="E258" s="33" t="s">
        <v>111</v>
      </c>
      <c r="F258" s="172">
        <v>775</v>
      </c>
      <c r="G258" s="244"/>
      <c r="H258" s="246"/>
      <c r="I258" s="224"/>
      <c r="J258" s="228"/>
      <c r="K258" s="226"/>
      <c r="L258" s="9"/>
      <c r="M258" s="9"/>
      <c r="N258" s="9"/>
      <c r="O258" s="9"/>
      <c r="P258" s="9"/>
      <c r="Q258" s="9"/>
    </row>
    <row r="259" spans="2:17" s="8" customFormat="1" hidden="1">
      <c r="B259" s="311"/>
      <c r="C259" s="211"/>
      <c r="D259" s="32" t="s">
        <v>109</v>
      </c>
      <c r="E259" s="33" t="s">
        <v>111</v>
      </c>
      <c r="F259" s="172">
        <v>4291</v>
      </c>
      <c r="G259" s="244"/>
      <c r="H259" s="246"/>
      <c r="I259" s="224"/>
      <c r="J259" s="228"/>
      <c r="K259" s="226"/>
      <c r="L259" s="9"/>
      <c r="M259" s="9"/>
      <c r="N259" s="9"/>
      <c r="O259" s="9"/>
      <c r="P259" s="9"/>
      <c r="Q259" s="9"/>
    </row>
    <row r="260" spans="2:17" ht="16.5" hidden="1" thickBot="1">
      <c r="B260" s="24" t="s">
        <v>81</v>
      </c>
      <c r="C260" s="166">
        <v>18793</v>
      </c>
      <c r="D260" s="77"/>
      <c r="E260" s="78"/>
      <c r="F260" s="175"/>
      <c r="G260" s="79">
        <v>88</v>
      </c>
      <c r="H260" s="119">
        <v>10767</v>
      </c>
      <c r="I260" s="55">
        <f>F260+H260</f>
        <v>10767</v>
      </c>
      <c r="J260" s="90">
        <f>C260-I260</f>
        <v>8026</v>
      </c>
      <c r="K260" s="56">
        <f>J260/C260*100</f>
        <v>42.707391049858991</v>
      </c>
      <c r="L260" s="1"/>
      <c r="M260" s="1"/>
      <c r="N260" s="1"/>
      <c r="O260" s="1"/>
      <c r="P260" s="1"/>
      <c r="Q260" s="1"/>
    </row>
    <row r="261" spans="2:17" s="8" customFormat="1" hidden="1">
      <c r="B261" s="310" t="s">
        <v>82</v>
      </c>
      <c r="C261" s="197">
        <v>10904</v>
      </c>
      <c r="D261" s="30" t="s">
        <v>53</v>
      </c>
      <c r="E261" s="31" t="s">
        <v>106</v>
      </c>
      <c r="F261" s="174">
        <v>1584</v>
      </c>
      <c r="G261" s="313">
        <v>32</v>
      </c>
      <c r="H261" s="316">
        <v>2477</v>
      </c>
      <c r="I261" s="319">
        <f>SUM(F261:F263)+H261</f>
        <v>5279</v>
      </c>
      <c r="J261" s="304">
        <f>C261-I261</f>
        <v>5625</v>
      </c>
      <c r="K261" s="307">
        <f>J261/C261*100</f>
        <v>51.586573734409392</v>
      </c>
      <c r="L261" s="9"/>
      <c r="M261" s="9"/>
      <c r="N261" s="9"/>
      <c r="O261" s="9"/>
      <c r="P261" s="9"/>
      <c r="Q261" s="9"/>
    </row>
    <row r="262" spans="2:17" s="8" customFormat="1" hidden="1">
      <c r="B262" s="311"/>
      <c r="C262" s="211"/>
      <c r="D262" s="57" t="s">
        <v>107</v>
      </c>
      <c r="E262" s="58" t="s">
        <v>106</v>
      </c>
      <c r="F262" s="172">
        <v>568</v>
      </c>
      <c r="G262" s="314"/>
      <c r="H262" s="317"/>
      <c r="I262" s="320"/>
      <c r="J262" s="305"/>
      <c r="K262" s="308"/>
      <c r="L262" s="9"/>
      <c r="M262" s="9"/>
      <c r="N262" s="9"/>
      <c r="O262" s="9"/>
      <c r="P262" s="9"/>
      <c r="Q262" s="9"/>
    </row>
    <row r="263" spans="2:17" s="8" customFormat="1" ht="15.75" hidden="1" thickBot="1">
      <c r="B263" s="312"/>
      <c r="C263" s="198"/>
      <c r="D263" s="59" t="s">
        <v>292</v>
      </c>
      <c r="E263" s="60" t="s">
        <v>106</v>
      </c>
      <c r="F263" s="172">
        <v>650</v>
      </c>
      <c r="G263" s="315"/>
      <c r="H263" s="318"/>
      <c r="I263" s="321"/>
      <c r="J263" s="306"/>
      <c r="K263" s="309"/>
      <c r="L263" s="9"/>
      <c r="M263" s="9"/>
      <c r="N263" s="9"/>
      <c r="O263" s="9"/>
      <c r="P263" s="9"/>
      <c r="Q263" s="9"/>
    </row>
    <row r="264" spans="2:17" ht="16.5" hidden="1" thickBot="1">
      <c r="B264" s="25" t="s">
        <v>83</v>
      </c>
      <c r="C264" s="171">
        <v>8415</v>
      </c>
      <c r="D264" s="80"/>
      <c r="E264" s="81"/>
      <c r="F264" s="185"/>
      <c r="G264" s="82">
        <v>27</v>
      </c>
      <c r="H264" s="119">
        <v>5083</v>
      </c>
      <c r="I264" s="61">
        <f>F264+H264</f>
        <v>5083</v>
      </c>
      <c r="J264" s="91">
        <f>C264-I264</f>
        <v>3332</v>
      </c>
      <c r="K264" s="62">
        <f>J264/C264*100</f>
        <v>39.595959595959599</v>
      </c>
      <c r="L264" s="1"/>
      <c r="M264" s="1"/>
      <c r="N264" s="1"/>
      <c r="O264" s="1"/>
      <c r="P264" s="1"/>
      <c r="Q264" s="1"/>
    </row>
    <row r="265" spans="2:17" s="8" customFormat="1" hidden="1">
      <c r="B265" s="292" t="s">
        <v>84</v>
      </c>
      <c r="C265" s="197">
        <v>12097</v>
      </c>
      <c r="D265" s="30" t="s">
        <v>101</v>
      </c>
      <c r="E265" s="31" t="s">
        <v>105</v>
      </c>
      <c r="F265" s="172">
        <v>42</v>
      </c>
      <c r="G265" s="243">
        <v>9</v>
      </c>
      <c r="H265" s="245">
        <v>2140</v>
      </c>
      <c r="I265" s="223">
        <f>SUM(F265:F270)+H265</f>
        <v>6313</v>
      </c>
      <c r="J265" s="227">
        <f>C265-I265</f>
        <v>5784</v>
      </c>
      <c r="K265" s="225">
        <f>J265/C265*100</f>
        <v>47.813507481193682</v>
      </c>
      <c r="L265" s="9"/>
      <c r="M265" s="9"/>
      <c r="N265" s="9"/>
      <c r="O265" s="9"/>
      <c r="P265" s="9"/>
      <c r="Q265" s="9"/>
    </row>
    <row r="266" spans="2:17" s="8" customFormat="1" ht="15.75" hidden="1" customHeight="1">
      <c r="B266" s="293"/>
      <c r="C266" s="211"/>
      <c r="D266" s="32" t="s">
        <v>102</v>
      </c>
      <c r="E266" s="33" t="s">
        <v>105</v>
      </c>
      <c r="F266" s="172">
        <v>201</v>
      </c>
      <c r="G266" s="244"/>
      <c r="H266" s="246"/>
      <c r="I266" s="224"/>
      <c r="J266" s="228"/>
      <c r="K266" s="226"/>
      <c r="L266" s="9"/>
      <c r="M266" s="9"/>
      <c r="N266" s="9"/>
      <c r="O266" s="9"/>
      <c r="P266" s="9"/>
      <c r="Q266" s="9"/>
    </row>
    <row r="267" spans="2:17" s="8" customFormat="1" ht="15.75" hidden="1" customHeight="1">
      <c r="B267" s="293"/>
      <c r="C267" s="211"/>
      <c r="D267" s="32" t="s">
        <v>103</v>
      </c>
      <c r="E267" s="33" t="s">
        <v>105</v>
      </c>
      <c r="F267" s="172">
        <v>3440</v>
      </c>
      <c r="G267" s="244"/>
      <c r="H267" s="246"/>
      <c r="I267" s="224"/>
      <c r="J267" s="228"/>
      <c r="K267" s="226"/>
      <c r="L267" s="9"/>
      <c r="M267" s="9"/>
      <c r="N267" s="9"/>
      <c r="O267" s="9"/>
      <c r="P267" s="9"/>
      <c r="Q267" s="9"/>
    </row>
    <row r="268" spans="2:17" s="8" customFormat="1" ht="15.75" hidden="1" customHeight="1">
      <c r="B268" s="293"/>
      <c r="C268" s="211"/>
      <c r="D268" s="116" t="s">
        <v>103</v>
      </c>
      <c r="E268" s="33" t="s">
        <v>105</v>
      </c>
      <c r="F268" s="172">
        <v>252</v>
      </c>
      <c r="G268" s="244"/>
      <c r="H268" s="246"/>
      <c r="I268" s="224"/>
      <c r="J268" s="228"/>
      <c r="K268" s="226"/>
      <c r="L268" s="9"/>
      <c r="M268" s="9"/>
      <c r="N268" s="9"/>
      <c r="O268" s="9"/>
      <c r="P268" s="9"/>
      <c r="Q268" s="9"/>
    </row>
    <row r="269" spans="2:17" s="8" customFormat="1" ht="15.75" hidden="1" customHeight="1">
      <c r="B269" s="293"/>
      <c r="C269" s="211"/>
      <c r="D269" s="123" t="s">
        <v>292</v>
      </c>
      <c r="E269" s="115" t="s">
        <v>105</v>
      </c>
      <c r="F269" s="172">
        <v>230</v>
      </c>
      <c r="G269" s="244"/>
      <c r="H269" s="246"/>
      <c r="I269" s="224"/>
      <c r="J269" s="228"/>
      <c r="K269" s="226"/>
      <c r="L269" s="9"/>
      <c r="M269" s="9"/>
      <c r="N269" s="9"/>
      <c r="O269" s="9"/>
      <c r="P269" s="9"/>
      <c r="Q269" s="9"/>
    </row>
    <row r="270" spans="2:17" s="8" customFormat="1" ht="15.75" hidden="1" thickBot="1">
      <c r="B270" s="302"/>
      <c r="C270" s="198"/>
      <c r="D270" s="34" t="s">
        <v>104</v>
      </c>
      <c r="E270" s="35" t="s">
        <v>105</v>
      </c>
      <c r="F270" s="186">
        <v>8</v>
      </c>
      <c r="G270" s="303"/>
      <c r="H270" s="248"/>
      <c r="I270" s="235"/>
      <c r="J270" s="231"/>
      <c r="K270" s="232"/>
    </row>
    <row r="271" spans="2:17" hidden="1">
      <c r="B271" s="297" t="s">
        <v>85</v>
      </c>
      <c r="C271" s="197">
        <v>1715</v>
      </c>
      <c r="D271" s="53" t="s">
        <v>100</v>
      </c>
      <c r="E271" s="54" t="s">
        <v>98</v>
      </c>
      <c r="F271" s="172">
        <v>211</v>
      </c>
      <c r="G271" s="267"/>
      <c r="H271" s="212"/>
      <c r="I271" s="216">
        <f>SUM(F271:F272)</f>
        <v>1421</v>
      </c>
      <c r="J271" s="219">
        <f>C271-I271</f>
        <v>294</v>
      </c>
      <c r="K271" s="221">
        <f>J271/C271*100</f>
        <v>17.142857142857142</v>
      </c>
    </row>
    <row r="272" spans="2:17" ht="15.75" hidden="1" thickBot="1">
      <c r="B272" s="301"/>
      <c r="C272" s="198"/>
      <c r="D272" s="51" t="s">
        <v>100</v>
      </c>
      <c r="E272" s="52" t="s">
        <v>99</v>
      </c>
      <c r="F272" s="172">
        <v>1210</v>
      </c>
      <c r="G272" s="269"/>
      <c r="H272" s="270"/>
      <c r="I272" s="236"/>
      <c r="J272" s="237"/>
      <c r="K272" s="249"/>
    </row>
    <row r="273" spans="2:11" s="8" customFormat="1" ht="15.75" hidden="1" customHeight="1">
      <c r="B273" s="292" t="s">
        <v>86</v>
      </c>
      <c r="C273" s="197">
        <v>7622</v>
      </c>
      <c r="D273" s="30" t="s">
        <v>92</v>
      </c>
      <c r="E273" s="31" t="s">
        <v>95</v>
      </c>
      <c r="F273" s="172">
        <v>0</v>
      </c>
      <c r="G273" s="255"/>
      <c r="H273" s="245"/>
      <c r="I273" s="223">
        <f>SUM(F273:F279)+H273</f>
        <v>7252</v>
      </c>
      <c r="J273" s="227">
        <f>C273-I273</f>
        <v>370</v>
      </c>
      <c r="K273" s="225">
        <f>J273/C273*100</f>
        <v>4.8543689320388346</v>
      </c>
    </row>
    <row r="274" spans="2:11" s="8" customFormat="1" ht="15.75" hidden="1" customHeight="1">
      <c r="B274" s="293"/>
      <c r="C274" s="211"/>
      <c r="D274" s="32" t="s">
        <v>93</v>
      </c>
      <c r="E274" s="33" t="s">
        <v>96</v>
      </c>
      <c r="F274" s="172">
        <v>174</v>
      </c>
      <c r="G274" s="256"/>
      <c r="H274" s="246"/>
      <c r="I274" s="224"/>
      <c r="J274" s="228"/>
      <c r="K274" s="226"/>
    </row>
    <row r="275" spans="2:11" s="8" customFormat="1" ht="15.75" hidden="1" customHeight="1">
      <c r="B275" s="293"/>
      <c r="C275" s="211"/>
      <c r="D275" s="32" t="s">
        <v>94</v>
      </c>
      <c r="E275" s="33" t="s">
        <v>97</v>
      </c>
      <c r="F275" s="172">
        <v>88</v>
      </c>
      <c r="G275" s="256"/>
      <c r="H275" s="246"/>
      <c r="I275" s="224"/>
      <c r="J275" s="228"/>
      <c r="K275" s="226"/>
    </row>
    <row r="276" spans="2:11" s="8" customFormat="1" ht="15.75" hidden="1" customHeight="1">
      <c r="B276" s="293"/>
      <c r="C276" s="211"/>
      <c r="D276" s="32" t="s">
        <v>94</v>
      </c>
      <c r="E276" s="33" t="s">
        <v>97</v>
      </c>
      <c r="F276" s="172">
        <v>4830</v>
      </c>
      <c r="G276" s="256"/>
      <c r="H276" s="246"/>
      <c r="I276" s="224"/>
      <c r="J276" s="228"/>
      <c r="K276" s="226"/>
    </row>
    <row r="277" spans="2:11" s="8" customFormat="1" ht="15.75" hidden="1" customHeight="1">
      <c r="B277" s="293"/>
      <c r="C277" s="211"/>
      <c r="D277" s="32" t="s">
        <v>94</v>
      </c>
      <c r="E277" s="33" t="s">
        <v>97</v>
      </c>
      <c r="F277" s="172">
        <v>100</v>
      </c>
      <c r="G277" s="256"/>
      <c r="H277" s="246"/>
      <c r="I277" s="224"/>
      <c r="J277" s="228"/>
      <c r="K277" s="226"/>
    </row>
    <row r="278" spans="2:11" s="8" customFormat="1" ht="15.75" hidden="1" customHeight="1">
      <c r="B278" s="293"/>
      <c r="C278" s="211"/>
      <c r="D278" s="32" t="s">
        <v>94</v>
      </c>
      <c r="E278" s="33" t="s">
        <v>97</v>
      </c>
      <c r="F278" s="172">
        <v>681</v>
      </c>
      <c r="G278" s="256"/>
      <c r="H278" s="246"/>
      <c r="I278" s="224"/>
      <c r="J278" s="228"/>
      <c r="K278" s="226"/>
    </row>
    <row r="279" spans="2:11" s="8" customFormat="1" ht="15.75" hidden="1" customHeight="1" thickBot="1">
      <c r="B279" s="293"/>
      <c r="C279" s="211"/>
      <c r="D279" s="32" t="s">
        <v>94</v>
      </c>
      <c r="E279" s="33" t="s">
        <v>97</v>
      </c>
      <c r="F279" s="187">
        <v>1379</v>
      </c>
      <c r="G279" s="256"/>
      <c r="H279" s="246"/>
      <c r="I279" s="224"/>
      <c r="J279" s="228"/>
      <c r="K279" s="226"/>
    </row>
    <row r="280" spans="2:11" ht="15.75" hidden="1" customHeight="1">
      <c r="B280" s="297" t="s">
        <v>87</v>
      </c>
      <c r="C280" s="197">
        <v>2790</v>
      </c>
      <c r="D280" s="53" t="s">
        <v>90</v>
      </c>
      <c r="E280" s="54" t="s">
        <v>88</v>
      </c>
      <c r="F280" s="172">
        <v>0</v>
      </c>
      <c r="G280" s="250"/>
      <c r="H280" s="299"/>
      <c r="I280" s="216">
        <f>SUM(F280:F282)+H280</f>
        <v>250</v>
      </c>
      <c r="J280" s="219">
        <f>C280-I280</f>
        <v>2540</v>
      </c>
      <c r="K280" s="221">
        <f>J280/C280*100</f>
        <v>91.039426523297493</v>
      </c>
    </row>
    <row r="281" spans="2:11" ht="15.75" hidden="1" customHeight="1">
      <c r="B281" s="298"/>
      <c r="C281" s="211"/>
      <c r="D281" s="28" t="s">
        <v>91</v>
      </c>
      <c r="E281" s="29" t="s">
        <v>89</v>
      </c>
      <c r="F281" s="172">
        <v>250</v>
      </c>
      <c r="G281" s="251"/>
      <c r="H281" s="300"/>
      <c r="I281" s="217"/>
      <c r="J281" s="220"/>
      <c r="K281" s="222"/>
    </row>
    <row r="282" spans="2:11" ht="15.75" hidden="1" customHeight="1" thickBot="1">
      <c r="B282" s="298"/>
      <c r="C282" s="211"/>
      <c r="D282" s="28" t="s">
        <v>91</v>
      </c>
      <c r="E282" s="29" t="s">
        <v>89</v>
      </c>
      <c r="F282" s="172">
        <v>0</v>
      </c>
      <c r="G282" s="251"/>
      <c r="H282" s="300"/>
      <c r="I282" s="218"/>
      <c r="J282" s="220"/>
      <c r="K282" s="222"/>
    </row>
    <row r="283" spans="2:11" s="8" customFormat="1" ht="15.75" hidden="1">
      <c r="B283" s="238" t="s">
        <v>27</v>
      </c>
      <c r="C283" s="197">
        <v>62944</v>
      </c>
      <c r="D283" s="83" t="s">
        <v>70</v>
      </c>
      <c r="E283" s="10" t="s">
        <v>69</v>
      </c>
      <c r="F283" s="188">
        <v>2714</v>
      </c>
      <c r="G283" s="289"/>
      <c r="H283" s="294"/>
      <c r="I283" s="223">
        <f>SUM(F283:F288)</f>
        <v>41655</v>
      </c>
      <c r="J283" s="227">
        <f>C283-I283</f>
        <v>21289</v>
      </c>
      <c r="K283" s="225">
        <f>J283/C283*100</f>
        <v>33.822127605490593</v>
      </c>
    </row>
    <row r="284" spans="2:11" s="8" customFormat="1" ht="15.75" hidden="1">
      <c r="B284" s="239"/>
      <c r="C284" s="211"/>
      <c r="D284" s="84" t="s">
        <v>70</v>
      </c>
      <c r="E284" s="11" t="s">
        <v>71</v>
      </c>
      <c r="F284" s="189">
        <v>8617</v>
      </c>
      <c r="G284" s="290"/>
      <c r="H284" s="295"/>
      <c r="I284" s="229"/>
      <c r="J284" s="228"/>
      <c r="K284" s="226"/>
    </row>
    <row r="285" spans="2:11" s="8" customFormat="1" ht="15.75" hidden="1">
      <c r="B285" s="239"/>
      <c r="C285" s="211"/>
      <c r="D285" s="84" t="s">
        <v>70</v>
      </c>
      <c r="E285" s="11" t="s">
        <v>72</v>
      </c>
      <c r="F285" s="190">
        <v>26913</v>
      </c>
      <c r="G285" s="290"/>
      <c r="H285" s="295"/>
      <c r="I285" s="229"/>
      <c r="J285" s="228"/>
      <c r="K285" s="226"/>
    </row>
    <row r="286" spans="2:11" s="8" customFormat="1" ht="15.75" hidden="1" customHeight="1">
      <c r="B286" s="239"/>
      <c r="C286" s="211"/>
      <c r="D286" s="32" t="s">
        <v>68</v>
      </c>
      <c r="E286" s="33" t="s">
        <v>73</v>
      </c>
      <c r="F286" s="172">
        <v>406</v>
      </c>
      <c r="G286" s="290"/>
      <c r="H286" s="295"/>
      <c r="I286" s="229"/>
      <c r="J286" s="228"/>
      <c r="K286" s="226"/>
    </row>
    <row r="287" spans="2:11" s="8" customFormat="1" ht="15.75" hidden="1" customHeight="1">
      <c r="B287" s="239"/>
      <c r="C287" s="211"/>
      <c r="D287" s="32" t="s">
        <v>68</v>
      </c>
      <c r="E287" s="33" t="s">
        <v>73</v>
      </c>
      <c r="F287" s="172">
        <v>1920</v>
      </c>
      <c r="G287" s="290"/>
      <c r="H287" s="295"/>
      <c r="I287" s="229"/>
      <c r="J287" s="228"/>
      <c r="K287" s="226"/>
    </row>
    <row r="288" spans="2:11" s="8" customFormat="1" ht="16.5" hidden="1" customHeight="1" thickBot="1">
      <c r="B288" s="240"/>
      <c r="C288" s="198"/>
      <c r="D288" s="34" t="s">
        <v>68</v>
      </c>
      <c r="E288" s="35" t="s">
        <v>73</v>
      </c>
      <c r="F288" s="172">
        <v>1085</v>
      </c>
      <c r="G288" s="291"/>
      <c r="H288" s="296"/>
      <c r="I288" s="230"/>
      <c r="J288" s="231"/>
      <c r="K288" s="232"/>
    </row>
    <row r="289" spans="2:11" hidden="1">
      <c r="B289" s="258" t="s">
        <v>28</v>
      </c>
      <c r="C289" s="197">
        <v>93491</v>
      </c>
      <c r="D289" s="53" t="s">
        <v>53</v>
      </c>
      <c r="E289" s="54" t="s">
        <v>67</v>
      </c>
      <c r="F289" s="172">
        <v>0</v>
      </c>
      <c r="G289" s="267">
        <v>366</v>
      </c>
      <c r="H289" s="212">
        <v>56796</v>
      </c>
      <c r="I289" s="216">
        <f>SUM(F289:F295)+H289</f>
        <v>63853</v>
      </c>
      <c r="J289" s="219">
        <f>C289-I289</f>
        <v>29638</v>
      </c>
      <c r="K289" s="221">
        <f>J289/C289*100</f>
        <v>31.701447198126019</v>
      </c>
    </row>
    <row r="290" spans="2:11" ht="15.75" customHeight="1">
      <c r="B290" s="259"/>
      <c r="C290" s="346"/>
      <c r="D290" s="193" t="s">
        <v>61</v>
      </c>
      <c r="E290" s="194" t="s">
        <v>67</v>
      </c>
      <c r="F290" s="172">
        <v>1400</v>
      </c>
      <c r="G290" s="268"/>
      <c r="H290" s="213"/>
      <c r="I290" s="218"/>
      <c r="J290" s="220"/>
      <c r="K290" s="222"/>
    </row>
    <row r="291" spans="2:11" ht="15.75" hidden="1" customHeight="1">
      <c r="B291" s="259"/>
      <c r="C291" s="211"/>
      <c r="D291" s="28" t="s">
        <v>62</v>
      </c>
      <c r="E291" s="29" t="s">
        <v>67</v>
      </c>
      <c r="F291" s="172">
        <v>740</v>
      </c>
      <c r="G291" s="268"/>
      <c r="H291" s="213"/>
      <c r="I291" s="218"/>
      <c r="J291" s="220"/>
      <c r="K291" s="222"/>
    </row>
    <row r="292" spans="2:11" ht="15.75" hidden="1" customHeight="1">
      <c r="B292" s="259"/>
      <c r="C292" s="211"/>
      <c r="D292" s="28" t="s">
        <v>63</v>
      </c>
      <c r="E292" s="29" t="s">
        <v>67</v>
      </c>
      <c r="F292" s="172">
        <v>4617</v>
      </c>
      <c r="G292" s="268"/>
      <c r="H292" s="213"/>
      <c r="I292" s="218"/>
      <c r="J292" s="220"/>
      <c r="K292" s="222"/>
    </row>
    <row r="293" spans="2:11" ht="15.75" hidden="1" customHeight="1">
      <c r="B293" s="259"/>
      <c r="C293" s="211"/>
      <c r="D293" s="28" t="s">
        <v>64</v>
      </c>
      <c r="E293" s="29" t="s">
        <v>67</v>
      </c>
      <c r="F293" s="172">
        <v>0</v>
      </c>
      <c r="G293" s="268"/>
      <c r="H293" s="213"/>
      <c r="I293" s="218"/>
      <c r="J293" s="220"/>
      <c r="K293" s="222"/>
    </row>
    <row r="294" spans="2:11" ht="15.75" hidden="1" customHeight="1">
      <c r="B294" s="259"/>
      <c r="C294" s="211"/>
      <c r="D294" s="28" t="s">
        <v>65</v>
      </c>
      <c r="E294" s="29" t="s">
        <v>67</v>
      </c>
      <c r="F294" s="172">
        <v>300</v>
      </c>
      <c r="G294" s="268"/>
      <c r="H294" s="213"/>
      <c r="I294" s="218"/>
      <c r="J294" s="220"/>
      <c r="K294" s="222"/>
    </row>
    <row r="295" spans="2:11" ht="15.75" hidden="1" thickBot="1">
      <c r="B295" s="260"/>
      <c r="C295" s="198"/>
      <c r="D295" s="51" t="s">
        <v>66</v>
      </c>
      <c r="E295" s="52" t="s">
        <v>67</v>
      </c>
      <c r="F295" s="172">
        <v>0</v>
      </c>
      <c r="G295" s="269"/>
      <c r="H295" s="270"/>
      <c r="I295" s="236"/>
      <c r="J295" s="237"/>
      <c r="K295" s="249"/>
    </row>
    <row r="296" spans="2:11" s="8" customFormat="1" ht="15.75" hidden="1" customHeight="1">
      <c r="B296" s="252" t="s">
        <v>29</v>
      </c>
      <c r="C296" s="197">
        <v>73378</v>
      </c>
      <c r="D296" s="30" t="s">
        <v>53</v>
      </c>
      <c r="E296" s="31" t="s">
        <v>59</v>
      </c>
      <c r="F296" s="172">
        <v>1351</v>
      </c>
      <c r="G296" s="255">
        <v>117</v>
      </c>
      <c r="H296" s="245">
        <v>18919</v>
      </c>
      <c r="I296" s="223">
        <f>SUM(F296:F308)+H296</f>
        <v>29030</v>
      </c>
      <c r="J296" s="227">
        <f>C296-I296</f>
        <v>44348</v>
      </c>
      <c r="K296" s="225">
        <f>J296/C296*100</f>
        <v>60.437733380577285</v>
      </c>
    </row>
    <row r="297" spans="2:11" s="8" customFormat="1" ht="15.75" customHeight="1">
      <c r="B297" s="253"/>
      <c r="C297" s="346"/>
      <c r="D297" s="193" t="s">
        <v>54</v>
      </c>
      <c r="E297" s="194" t="s">
        <v>59</v>
      </c>
      <c r="F297" s="172">
        <v>0</v>
      </c>
      <c r="G297" s="256"/>
      <c r="H297" s="246"/>
      <c r="I297" s="224"/>
      <c r="J297" s="228"/>
      <c r="K297" s="226"/>
    </row>
    <row r="298" spans="2:11" s="8" customFormat="1" ht="15.75" hidden="1" customHeight="1">
      <c r="B298" s="253"/>
      <c r="C298" s="211"/>
      <c r="D298" s="32" t="s">
        <v>282</v>
      </c>
      <c r="E298" s="33" t="s">
        <v>59</v>
      </c>
      <c r="F298" s="172">
        <v>194</v>
      </c>
      <c r="G298" s="256"/>
      <c r="H298" s="246"/>
      <c r="I298" s="224"/>
      <c r="J298" s="228"/>
      <c r="K298" s="226"/>
    </row>
    <row r="299" spans="2:11" s="8" customFormat="1" ht="15.75" hidden="1" customHeight="1">
      <c r="B299" s="253"/>
      <c r="C299" s="211"/>
      <c r="D299" s="32" t="s">
        <v>284</v>
      </c>
      <c r="E299" s="33" t="s">
        <v>300</v>
      </c>
      <c r="F299" s="172">
        <v>2100</v>
      </c>
      <c r="G299" s="256"/>
      <c r="H299" s="246"/>
      <c r="I299" s="224"/>
      <c r="J299" s="228"/>
      <c r="K299" s="226"/>
    </row>
    <row r="300" spans="2:11" s="8" customFormat="1" ht="15.75" hidden="1" customHeight="1">
      <c r="B300" s="253"/>
      <c r="C300" s="211"/>
      <c r="D300" s="32" t="s">
        <v>55</v>
      </c>
      <c r="E300" s="33" t="s">
        <v>59</v>
      </c>
      <c r="F300" s="172">
        <v>718</v>
      </c>
      <c r="G300" s="256"/>
      <c r="H300" s="246"/>
      <c r="I300" s="224"/>
      <c r="J300" s="228"/>
      <c r="K300" s="226"/>
    </row>
    <row r="301" spans="2:11" s="8" customFormat="1" ht="15.75" hidden="1" customHeight="1">
      <c r="B301" s="253"/>
      <c r="C301" s="211"/>
      <c r="D301" s="32" t="s">
        <v>55</v>
      </c>
      <c r="E301" s="33" t="s">
        <v>59</v>
      </c>
      <c r="F301" s="172">
        <v>732</v>
      </c>
      <c r="G301" s="256"/>
      <c r="H301" s="246"/>
      <c r="I301" s="224"/>
      <c r="J301" s="228"/>
      <c r="K301" s="226"/>
    </row>
    <row r="302" spans="2:11" s="8" customFormat="1" ht="15.75" hidden="1" customHeight="1">
      <c r="B302" s="253"/>
      <c r="C302" s="211"/>
      <c r="D302" s="32" t="s">
        <v>56</v>
      </c>
      <c r="E302" s="33" t="s">
        <v>59</v>
      </c>
      <c r="F302" s="172">
        <v>142</v>
      </c>
      <c r="G302" s="256"/>
      <c r="H302" s="246"/>
      <c r="I302" s="224"/>
      <c r="J302" s="228"/>
      <c r="K302" s="226"/>
    </row>
    <row r="303" spans="2:11" s="8" customFormat="1" ht="15.75" hidden="1" customHeight="1">
      <c r="B303" s="253"/>
      <c r="C303" s="211"/>
      <c r="D303" s="32" t="s">
        <v>56</v>
      </c>
      <c r="E303" s="33" t="s">
        <v>59</v>
      </c>
      <c r="F303" s="172">
        <v>1458</v>
      </c>
      <c r="G303" s="256"/>
      <c r="H303" s="246"/>
      <c r="I303" s="224"/>
      <c r="J303" s="228"/>
      <c r="K303" s="226"/>
    </row>
    <row r="304" spans="2:11" s="8" customFormat="1" ht="15.75" hidden="1" customHeight="1">
      <c r="B304" s="253"/>
      <c r="C304" s="211"/>
      <c r="D304" s="32" t="s">
        <v>37</v>
      </c>
      <c r="E304" s="33" t="s">
        <v>59</v>
      </c>
      <c r="F304" s="172">
        <v>1206</v>
      </c>
      <c r="G304" s="256"/>
      <c r="H304" s="246"/>
      <c r="I304" s="224"/>
      <c r="J304" s="228"/>
      <c r="K304" s="226"/>
    </row>
    <row r="305" spans="2:11" s="8" customFormat="1" ht="15.75" hidden="1" customHeight="1">
      <c r="B305" s="253"/>
      <c r="C305" s="211"/>
      <c r="D305" s="32" t="s">
        <v>57</v>
      </c>
      <c r="E305" s="33" t="s">
        <v>60</v>
      </c>
      <c r="F305" s="172">
        <v>150</v>
      </c>
      <c r="G305" s="256"/>
      <c r="H305" s="246"/>
      <c r="I305" s="224"/>
      <c r="J305" s="228"/>
      <c r="K305" s="226"/>
    </row>
    <row r="306" spans="2:11" s="8" customFormat="1" ht="15.75" hidden="1" customHeight="1">
      <c r="B306" s="253"/>
      <c r="C306" s="211"/>
      <c r="D306" s="32" t="s">
        <v>57</v>
      </c>
      <c r="E306" s="33" t="s">
        <v>60</v>
      </c>
      <c r="F306" s="172">
        <v>1300</v>
      </c>
      <c r="G306" s="256"/>
      <c r="H306" s="246"/>
      <c r="I306" s="224"/>
      <c r="J306" s="228"/>
      <c r="K306" s="226"/>
    </row>
    <row r="307" spans="2:11" s="8" customFormat="1" ht="15.75" hidden="1" customHeight="1">
      <c r="B307" s="253"/>
      <c r="C307" s="211"/>
      <c r="D307" s="32" t="s">
        <v>58</v>
      </c>
      <c r="E307" s="33" t="s">
        <v>60</v>
      </c>
      <c r="F307" s="172">
        <v>529</v>
      </c>
      <c r="G307" s="256"/>
      <c r="H307" s="246"/>
      <c r="I307" s="224"/>
      <c r="J307" s="228"/>
      <c r="K307" s="226"/>
    </row>
    <row r="308" spans="2:11" s="8" customFormat="1" ht="16.5" hidden="1" customHeight="1" thickBot="1">
      <c r="B308" s="254"/>
      <c r="C308" s="198"/>
      <c r="D308" s="34" t="s">
        <v>290</v>
      </c>
      <c r="E308" s="35" t="s">
        <v>59</v>
      </c>
      <c r="F308" s="172">
        <v>231</v>
      </c>
      <c r="G308" s="257"/>
      <c r="H308" s="248"/>
      <c r="I308" s="235"/>
      <c r="J308" s="231"/>
      <c r="K308" s="232"/>
    </row>
    <row r="309" spans="2:11" hidden="1">
      <c r="B309" s="258" t="s">
        <v>30</v>
      </c>
      <c r="C309" s="197">
        <v>31446</v>
      </c>
      <c r="D309" s="53" t="s">
        <v>34</v>
      </c>
      <c r="E309" s="54" t="s">
        <v>52</v>
      </c>
      <c r="F309" s="172">
        <v>12</v>
      </c>
      <c r="G309" s="267">
        <v>88</v>
      </c>
      <c r="H309" s="212">
        <v>9700</v>
      </c>
      <c r="I309" s="216">
        <f>SUM(F309:F319)+H309</f>
        <v>13135</v>
      </c>
      <c r="J309" s="264">
        <f>C309-I309</f>
        <v>18311</v>
      </c>
      <c r="K309" s="261">
        <f>J309/C309*100</f>
        <v>58.229981555682755</v>
      </c>
    </row>
    <row r="310" spans="2:11" ht="15.75" hidden="1" customHeight="1">
      <c r="B310" s="259"/>
      <c r="C310" s="211"/>
      <c r="D310" s="28" t="s">
        <v>34</v>
      </c>
      <c r="E310" s="29" t="s">
        <v>52</v>
      </c>
      <c r="F310" s="172">
        <v>0</v>
      </c>
      <c r="G310" s="268"/>
      <c r="H310" s="213"/>
      <c r="I310" s="218"/>
      <c r="J310" s="265"/>
      <c r="K310" s="262"/>
    </row>
    <row r="311" spans="2:11" ht="15.75" hidden="1" customHeight="1">
      <c r="B311" s="259"/>
      <c r="C311" s="211"/>
      <c r="D311" s="28" t="s">
        <v>46</v>
      </c>
      <c r="E311" s="29" t="s">
        <v>52</v>
      </c>
      <c r="F311" s="172">
        <v>369</v>
      </c>
      <c r="G311" s="268"/>
      <c r="H311" s="213"/>
      <c r="I311" s="218"/>
      <c r="J311" s="265"/>
      <c r="K311" s="262"/>
    </row>
    <row r="312" spans="2:11" ht="15.75" hidden="1" customHeight="1">
      <c r="B312" s="259"/>
      <c r="C312" s="211"/>
      <c r="D312" s="28" t="s">
        <v>47</v>
      </c>
      <c r="E312" s="29" t="s">
        <v>52</v>
      </c>
      <c r="F312" s="172">
        <v>1074</v>
      </c>
      <c r="G312" s="268"/>
      <c r="H312" s="213"/>
      <c r="I312" s="218"/>
      <c r="J312" s="265"/>
      <c r="K312" s="262"/>
    </row>
    <row r="313" spans="2:11" ht="15.75" hidden="1" customHeight="1">
      <c r="B313" s="259"/>
      <c r="C313" s="211"/>
      <c r="D313" s="28" t="s">
        <v>48</v>
      </c>
      <c r="E313" s="29" t="s">
        <v>52</v>
      </c>
      <c r="F313" s="172">
        <v>0</v>
      </c>
      <c r="G313" s="268"/>
      <c r="H313" s="213"/>
      <c r="I313" s="218"/>
      <c r="J313" s="265"/>
      <c r="K313" s="262"/>
    </row>
    <row r="314" spans="2:11" ht="15.75" hidden="1" customHeight="1">
      <c r="B314" s="259"/>
      <c r="C314" s="211"/>
      <c r="D314" s="28" t="s">
        <v>49</v>
      </c>
      <c r="E314" s="29" t="s">
        <v>52</v>
      </c>
      <c r="F314" s="172">
        <v>345</v>
      </c>
      <c r="G314" s="268"/>
      <c r="H314" s="213"/>
      <c r="I314" s="218"/>
      <c r="J314" s="265"/>
      <c r="K314" s="262"/>
    </row>
    <row r="315" spans="2:11" ht="15.75" hidden="1" customHeight="1">
      <c r="B315" s="259"/>
      <c r="C315" s="211"/>
      <c r="D315" s="28" t="s">
        <v>49</v>
      </c>
      <c r="E315" s="29" t="s">
        <v>52</v>
      </c>
      <c r="F315" s="172">
        <v>0</v>
      </c>
      <c r="G315" s="268"/>
      <c r="H315" s="213"/>
      <c r="I315" s="218"/>
      <c r="J315" s="265"/>
      <c r="K315" s="262"/>
    </row>
    <row r="316" spans="2:11" ht="15.75" hidden="1" customHeight="1">
      <c r="B316" s="259"/>
      <c r="C316" s="211"/>
      <c r="D316" s="28" t="s">
        <v>50</v>
      </c>
      <c r="E316" s="29" t="s">
        <v>52</v>
      </c>
      <c r="F316" s="172">
        <v>0</v>
      </c>
      <c r="G316" s="268"/>
      <c r="H316" s="213"/>
      <c r="I316" s="218"/>
      <c r="J316" s="265"/>
      <c r="K316" s="262"/>
    </row>
    <row r="317" spans="2:11" ht="15.75" hidden="1" customHeight="1">
      <c r="B317" s="259"/>
      <c r="C317" s="211"/>
      <c r="D317" s="28" t="s">
        <v>51</v>
      </c>
      <c r="E317" s="29" t="s">
        <v>52</v>
      </c>
      <c r="F317" s="172">
        <v>155</v>
      </c>
      <c r="G317" s="268"/>
      <c r="H317" s="213"/>
      <c r="I317" s="218"/>
      <c r="J317" s="265"/>
      <c r="K317" s="262"/>
    </row>
    <row r="318" spans="2:11" ht="15.75" hidden="1" customHeight="1">
      <c r="B318" s="259"/>
      <c r="C318" s="211"/>
      <c r="D318" s="28" t="s">
        <v>51</v>
      </c>
      <c r="E318" s="29" t="s">
        <v>52</v>
      </c>
      <c r="F318" s="172">
        <v>0</v>
      </c>
      <c r="G318" s="268"/>
      <c r="H318" s="213"/>
      <c r="I318" s="218"/>
      <c r="J318" s="265"/>
      <c r="K318" s="262"/>
    </row>
    <row r="319" spans="2:11" ht="15.75" hidden="1" customHeight="1" thickBot="1">
      <c r="B319" s="259"/>
      <c r="C319" s="211"/>
      <c r="D319" s="100" t="s">
        <v>294</v>
      </c>
      <c r="E319" s="101" t="s">
        <v>52</v>
      </c>
      <c r="F319" s="172">
        <v>1480</v>
      </c>
      <c r="G319" s="268"/>
      <c r="H319" s="213"/>
      <c r="I319" s="218"/>
      <c r="J319" s="265"/>
      <c r="K319" s="262"/>
    </row>
    <row r="320" spans="2:11" ht="15.75" hidden="1" thickBot="1">
      <c r="B320" s="260"/>
      <c r="C320" s="198"/>
      <c r="D320" s="127" t="s">
        <v>33</v>
      </c>
      <c r="E320" s="128" t="s">
        <v>45</v>
      </c>
      <c r="F320" s="172">
        <v>11600</v>
      </c>
      <c r="G320" s="269"/>
      <c r="H320" s="270"/>
      <c r="I320" s="236"/>
      <c r="J320" s="266"/>
      <c r="K320" s="263"/>
    </row>
    <row r="321" spans="1:11" s="8" customFormat="1" ht="15" hidden="1" customHeight="1">
      <c r="B321" s="238" t="s">
        <v>31</v>
      </c>
      <c r="C321" s="197">
        <v>80734</v>
      </c>
      <c r="D321" s="108" t="s">
        <v>34</v>
      </c>
      <c r="E321" s="64" t="s">
        <v>45</v>
      </c>
      <c r="F321" s="172">
        <v>2093</v>
      </c>
      <c r="G321" s="255">
        <v>37</v>
      </c>
      <c r="H321" s="245">
        <v>4619</v>
      </c>
      <c r="I321" s="223">
        <f>SUM(F320:F334)+H321</f>
        <v>58572</v>
      </c>
      <c r="J321" s="227">
        <f>C321-I321</f>
        <v>22162</v>
      </c>
      <c r="K321" s="225">
        <f>J321/C321*100</f>
        <v>27.450640374563378</v>
      </c>
    </row>
    <row r="322" spans="1:11" s="8" customFormat="1" ht="15" hidden="1" customHeight="1">
      <c r="B322" s="239"/>
      <c r="C322" s="211"/>
      <c r="D322" s="108" t="s">
        <v>35</v>
      </c>
      <c r="E322" s="64" t="s">
        <v>45</v>
      </c>
      <c r="F322" s="172">
        <v>400</v>
      </c>
      <c r="G322" s="256"/>
      <c r="H322" s="246"/>
      <c r="I322" s="224"/>
      <c r="J322" s="228"/>
      <c r="K322" s="226"/>
    </row>
    <row r="323" spans="1:11" s="8" customFormat="1" ht="15" hidden="1" customHeight="1">
      <c r="B323" s="239"/>
      <c r="C323" s="211"/>
      <c r="D323" s="108" t="s">
        <v>36</v>
      </c>
      <c r="E323" s="64" t="s">
        <v>45</v>
      </c>
      <c r="F323" s="172">
        <v>0</v>
      </c>
      <c r="G323" s="256"/>
      <c r="H323" s="246"/>
      <c r="I323" s="224"/>
      <c r="J323" s="228"/>
      <c r="K323" s="226"/>
    </row>
    <row r="324" spans="1:11" s="8" customFormat="1" ht="15" hidden="1" customHeight="1">
      <c r="B324" s="239"/>
      <c r="C324" s="211"/>
      <c r="D324" s="108" t="s">
        <v>37</v>
      </c>
      <c r="E324" s="64" t="s">
        <v>45</v>
      </c>
      <c r="F324" s="172">
        <v>3</v>
      </c>
      <c r="G324" s="256"/>
      <c r="H324" s="246"/>
      <c r="I324" s="224"/>
      <c r="J324" s="228"/>
      <c r="K324" s="226"/>
    </row>
    <row r="325" spans="1:11" s="8" customFormat="1" ht="15" hidden="1" customHeight="1">
      <c r="B325" s="239"/>
      <c r="C325" s="211"/>
      <c r="D325" s="108" t="s">
        <v>37</v>
      </c>
      <c r="E325" s="64" t="s">
        <v>45</v>
      </c>
      <c r="F325" s="172">
        <v>1</v>
      </c>
      <c r="G325" s="256"/>
      <c r="H325" s="246"/>
      <c r="I325" s="224"/>
      <c r="J325" s="228"/>
      <c r="K325" s="226"/>
    </row>
    <row r="326" spans="1:11" s="8" customFormat="1" ht="15" hidden="1" customHeight="1">
      <c r="B326" s="239"/>
      <c r="C326" s="211"/>
      <c r="D326" s="108" t="s">
        <v>37</v>
      </c>
      <c r="E326" s="64" t="s">
        <v>45</v>
      </c>
      <c r="F326" s="172">
        <v>9480</v>
      </c>
      <c r="G326" s="256"/>
      <c r="H326" s="246"/>
      <c r="I326" s="224"/>
      <c r="J326" s="228"/>
      <c r="K326" s="226"/>
    </row>
    <row r="327" spans="1:11" s="8" customFormat="1" ht="15" hidden="1" customHeight="1">
      <c r="B327" s="239"/>
      <c r="C327" s="211"/>
      <c r="D327" s="108" t="s">
        <v>38</v>
      </c>
      <c r="E327" s="64" t="s">
        <v>45</v>
      </c>
      <c r="F327" s="172">
        <v>428</v>
      </c>
      <c r="G327" s="256"/>
      <c r="H327" s="246"/>
      <c r="I327" s="224"/>
      <c r="J327" s="228"/>
      <c r="K327" s="226"/>
    </row>
    <row r="328" spans="1:11" s="8" customFormat="1" ht="15" hidden="1" customHeight="1">
      <c r="B328" s="239"/>
      <c r="C328" s="211"/>
      <c r="D328" s="108" t="s">
        <v>39</v>
      </c>
      <c r="E328" s="64" t="s">
        <v>45</v>
      </c>
      <c r="F328" s="172">
        <v>416</v>
      </c>
      <c r="G328" s="256"/>
      <c r="H328" s="246"/>
      <c r="I328" s="224"/>
      <c r="J328" s="228"/>
      <c r="K328" s="226"/>
    </row>
    <row r="329" spans="1:11" s="8" customFormat="1" ht="15" hidden="1" customHeight="1">
      <c r="B329" s="239"/>
      <c r="C329" s="211"/>
      <c r="D329" s="108" t="s">
        <v>40</v>
      </c>
      <c r="E329" s="64" t="s">
        <v>45</v>
      </c>
      <c r="F329" s="172">
        <v>700</v>
      </c>
      <c r="G329" s="256"/>
      <c r="H329" s="246"/>
      <c r="I329" s="224"/>
      <c r="J329" s="228"/>
      <c r="K329" s="226"/>
    </row>
    <row r="330" spans="1:11" s="8" customFormat="1" ht="15" hidden="1" customHeight="1">
      <c r="B330" s="239"/>
      <c r="C330" s="211"/>
      <c r="D330" s="108" t="s">
        <v>41</v>
      </c>
      <c r="E330" s="64" t="s">
        <v>45</v>
      </c>
      <c r="F330" s="172">
        <v>168</v>
      </c>
      <c r="G330" s="256"/>
      <c r="H330" s="246"/>
      <c r="I330" s="224"/>
      <c r="J330" s="228"/>
      <c r="K330" s="226"/>
    </row>
    <row r="331" spans="1:11" s="8" customFormat="1" ht="15" hidden="1" customHeight="1">
      <c r="B331" s="239"/>
      <c r="C331" s="211"/>
      <c r="D331" s="108" t="s">
        <v>42</v>
      </c>
      <c r="E331" s="64" t="s">
        <v>45</v>
      </c>
      <c r="F331" s="172">
        <v>0</v>
      </c>
      <c r="G331" s="256"/>
      <c r="H331" s="246"/>
      <c r="I331" s="224"/>
      <c r="J331" s="228"/>
      <c r="K331" s="226"/>
    </row>
    <row r="332" spans="1:11" s="8" customFormat="1" ht="15" hidden="1" customHeight="1">
      <c r="B332" s="239"/>
      <c r="C332" s="211"/>
      <c r="D332" s="108" t="s">
        <v>43</v>
      </c>
      <c r="E332" s="64" t="s">
        <v>45</v>
      </c>
      <c r="F332" s="172">
        <v>202</v>
      </c>
      <c r="G332" s="256"/>
      <c r="H332" s="246"/>
      <c r="I332" s="224"/>
      <c r="J332" s="228"/>
      <c r="K332" s="226"/>
    </row>
    <row r="333" spans="1:11" s="8" customFormat="1" ht="15" hidden="1" customHeight="1">
      <c r="B333" s="239"/>
      <c r="C333" s="211"/>
      <c r="D333" s="108" t="s">
        <v>44</v>
      </c>
      <c r="E333" s="64" t="s">
        <v>45</v>
      </c>
      <c r="F333" s="172">
        <v>27840</v>
      </c>
      <c r="G333" s="256"/>
      <c r="H333" s="246"/>
      <c r="I333" s="224"/>
      <c r="J333" s="228"/>
      <c r="K333" s="226"/>
    </row>
    <row r="334" spans="1:11" s="8" customFormat="1" ht="15" hidden="1" customHeight="1" thickBot="1">
      <c r="B334" s="239"/>
      <c r="C334" s="211"/>
      <c r="D334" s="108" t="s">
        <v>297</v>
      </c>
      <c r="E334" s="64" t="s">
        <v>45</v>
      </c>
      <c r="F334" s="172">
        <v>622</v>
      </c>
      <c r="G334" s="256"/>
      <c r="H334" s="246"/>
      <c r="I334" s="224"/>
      <c r="J334" s="228"/>
      <c r="K334" s="226"/>
    </row>
    <row r="335" spans="1:11" s="8" customFormat="1" ht="15.75" hidden="1" customHeight="1">
      <c r="B335" s="239"/>
      <c r="C335" s="211"/>
      <c r="D335" s="136"/>
      <c r="E335" s="137"/>
      <c r="F335" s="138">
        <f>SUM(F8:F334)</f>
        <v>974012</v>
      </c>
      <c r="G335" s="256"/>
      <c r="H335" s="246"/>
      <c r="I335" s="224"/>
      <c r="J335" s="228"/>
      <c r="K335" s="226"/>
    </row>
    <row r="336" spans="1:11" s="8" customFormat="1" ht="15.75" hidden="1" customHeight="1">
      <c r="A336" s="161"/>
      <c r="B336" s="139"/>
      <c r="C336" s="140"/>
      <c r="D336" s="162" t="s">
        <v>326</v>
      </c>
      <c r="E336" s="163" t="s">
        <v>327</v>
      </c>
      <c r="F336" s="142">
        <v>10224</v>
      </c>
      <c r="G336" s="143"/>
      <c r="H336" s="144"/>
      <c r="I336" s="145">
        <v>10224</v>
      </c>
      <c r="J336" s="146"/>
      <c r="K336" s="147"/>
    </row>
    <row r="337" spans="2:11" s="8" customFormat="1" ht="15.75" hidden="1" customHeight="1">
      <c r="B337" s="152" t="s">
        <v>322</v>
      </c>
      <c r="C337" s="153"/>
      <c r="D337" s="154"/>
      <c r="E337" s="154"/>
      <c r="F337" s="155">
        <v>4977.6000000000004</v>
      </c>
      <c r="G337" s="156">
        <v>1</v>
      </c>
      <c r="H337" s="157"/>
      <c r="I337" s="158">
        <v>4978</v>
      </c>
      <c r="J337" s="159"/>
      <c r="K337" s="160"/>
    </row>
    <row r="338" spans="2:11" s="8" customFormat="1" ht="15.75" hidden="1" customHeight="1">
      <c r="B338" s="139" t="s">
        <v>323</v>
      </c>
      <c r="C338" s="140"/>
      <c r="D338" s="150"/>
      <c r="E338" s="150"/>
      <c r="F338" s="151"/>
      <c r="G338" s="143">
        <v>0</v>
      </c>
      <c r="H338" s="144"/>
      <c r="I338" s="145"/>
      <c r="J338" s="146"/>
      <c r="K338" s="147"/>
    </row>
    <row r="339" spans="2:11" ht="15.75" hidden="1" thickBot="1">
      <c r="B339" s="132" t="s">
        <v>32</v>
      </c>
      <c r="C339" s="148">
        <f>SUM(C8:C335)</f>
        <v>2491269</v>
      </c>
      <c r="D339" s="141"/>
      <c r="E339" s="141"/>
      <c r="F339" s="142">
        <f>F335+F336+F337</f>
        <v>989213.6</v>
      </c>
      <c r="G339" s="149"/>
      <c r="H339" s="133">
        <f>SUM(H8:H338)</f>
        <v>542635</v>
      </c>
      <c r="I339" s="165">
        <f>SUM(I8:I338)</f>
        <v>1531849</v>
      </c>
      <c r="J339" s="134">
        <f>C339-F339-H339</f>
        <v>959420.39999999991</v>
      </c>
      <c r="K339" s="135">
        <f>J339/C339*100</f>
        <v>38.511312909204101</v>
      </c>
    </row>
    <row r="340" spans="2:11" hidden="1"/>
    <row r="341" spans="2:11" hidden="1">
      <c r="J341" s="113"/>
    </row>
  </sheetData>
  <autoFilter ref="B2:D341">
    <filterColumn colId="2">
      <filters>
        <filter val="0507э"/>
        <filter val="0508э"/>
        <filter val="0509э"/>
        <filter val="0511э"/>
        <filter val="0512э"/>
        <filter val="0514э"/>
        <filter val="0515э"/>
        <filter val="0516э"/>
        <filter val="0517э"/>
      </filters>
    </filterColumn>
  </autoFilter>
  <customSheetViews>
    <customSheetView guid="{11AE4DC0-F3EA-411C-9BF0-373E6976B1C4}" scale="110" showPageBreaks="1" printArea="1" filter="1" showAutoFilter="1" hiddenColumns="1" view="pageBreakPreview">
      <selection activeCell="E345" sqref="E345"/>
      <colBreaks count="1" manualBreakCount="1">
        <brk id="11" max="1048575" man="1"/>
      </colBreaks>
      <pageMargins left="0" right="0" top="0" bottom="0" header="0.31496062992125984" footer="0.31496062992125984"/>
      <pageSetup paperSize="9" scale="96" orientation="landscape" verticalDpi="0" r:id="rId1"/>
      <autoFilter ref="B2:D341">
        <filterColumn colId="2">
          <filters>
            <filter val="0507э"/>
            <filter val="0508э"/>
            <filter val="0509э"/>
            <filter val="0511э"/>
            <filter val="0512э"/>
            <filter val="0514э"/>
            <filter val="0515э"/>
            <filter val="0516э"/>
            <filter val="0517э"/>
          </filters>
        </filterColumn>
      </autoFilter>
    </customSheetView>
    <customSheetView guid="{46C3A34F-8490-4261-9D27-215FE0615447}" scale="90" showPageBreaks="1" printArea="1" showAutoFilter="1" view="pageBreakPreview">
      <selection activeCell="N5" sqref="N5:N15"/>
      <colBreaks count="1" manualBreakCount="1">
        <brk id="11" max="1048575" man="1"/>
      </colBreaks>
      <pageMargins left="0" right="0" top="0" bottom="0" header="0.31496062992125984" footer="0.31496062992125984"/>
      <pageSetup paperSize="9" scale="96" orientation="landscape" verticalDpi="0" r:id="rId2"/>
      <autoFilter ref="B2:D330">
        <filterColumn colId="2"/>
      </autoFilter>
    </customSheetView>
  </customSheetViews>
  <mergeCells count="163">
    <mergeCell ref="G22:G65"/>
    <mergeCell ref="H22:H65"/>
    <mergeCell ref="B66:B189"/>
    <mergeCell ref="C66:C189"/>
    <mergeCell ref="G66:G189"/>
    <mergeCell ref="H66:H189"/>
    <mergeCell ref="I66:I189"/>
    <mergeCell ref="J66:J189"/>
    <mergeCell ref="K66:K189"/>
    <mergeCell ref="J233:J234"/>
    <mergeCell ref="B240:B246"/>
    <mergeCell ref="C240:C246"/>
    <mergeCell ref="G240:G246"/>
    <mergeCell ref="H240:H246"/>
    <mergeCell ref="I240:I246"/>
    <mergeCell ref="J240:J246"/>
    <mergeCell ref="K240:K246"/>
    <mergeCell ref="B237:B239"/>
    <mergeCell ref="C237:C239"/>
    <mergeCell ref="K237:K239"/>
    <mergeCell ref="J237:J239"/>
    <mergeCell ref="I237:I239"/>
    <mergeCell ref="H237:H239"/>
    <mergeCell ref="G237:G239"/>
    <mergeCell ref="B233:B234"/>
    <mergeCell ref="C233:C234"/>
    <mergeCell ref="K233:K234"/>
    <mergeCell ref="I233:I234"/>
    <mergeCell ref="H233:H234"/>
    <mergeCell ref="G233:G234"/>
    <mergeCell ref="J251:J256"/>
    <mergeCell ref="K251:K256"/>
    <mergeCell ref="B247:B249"/>
    <mergeCell ref="C247:C249"/>
    <mergeCell ref="G247:G249"/>
    <mergeCell ref="H247:H249"/>
    <mergeCell ref="I247:I249"/>
    <mergeCell ref="J247:J249"/>
    <mergeCell ref="K247:K249"/>
    <mergeCell ref="B251:B256"/>
    <mergeCell ref="C251:C256"/>
    <mergeCell ref="H251:H256"/>
    <mergeCell ref="G251:G256"/>
    <mergeCell ref="I251:I256"/>
    <mergeCell ref="B257:B259"/>
    <mergeCell ref="C257:C259"/>
    <mergeCell ref="G257:G259"/>
    <mergeCell ref="H257:H259"/>
    <mergeCell ref="I257:I259"/>
    <mergeCell ref="J257:J259"/>
    <mergeCell ref="K257:K259"/>
    <mergeCell ref="B261:B263"/>
    <mergeCell ref="C261:C263"/>
    <mergeCell ref="G261:G263"/>
    <mergeCell ref="H261:H263"/>
    <mergeCell ref="I261:I263"/>
    <mergeCell ref="B265:B270"/>
    <mergeCell ref="C265:C270"/>
    <mergeCell ref="G265:G270"/>
    <mergeCell ref="H265:H270"/>
    <mergeCell ref="I265:I270"/>
    <mergeCell ref="J265:J270"/>
    <mergeCell ref="K265:K270"/>
    <mergeCell ref="J261:J263"/>
    <mergeCell ref="K261:K263"/>
    <mergeCell ref="H280:H282"/>
    <mergeCell ref="J273:J279"/>
    <mergeCell ref="K273:K279"/>
    <mergeCell ref="H273:H279"/>
    <mergeCell ref="G273:G279"/>
    <mergeCell ref="B271:B272"/>
    <mergeCell ref="C271:C272"/>
    <mergeCell ref="I271:I272"/>
    <mergeCell ref="G271:G272"/>
    <mergeCell ref="H271:H272"/>
    <mergeCell ref="J271:J272"/>
    <mergeCell ref="K271:K272"/>
    <mergeCell ref="G289:G295"/>
    <mergeCell ref="H289:H295"/>
    <mergeCell ref="D4:I4"/>
    <mergeCell ref="D5:F5"/>
    <mergeCell ref="G5:H5"/>
    <mergeCell ref="J4:K4"/>
    <mergeCell ref="B4:B6"/>
    <mergeCell ref="C4:C6"/>
    <mergeCell ref="I5:I6"/>
    <mergeCell ref="J5:J6"/>
    <mergeCell ref="K5:K6"/>
    <mergeCell ref="B283:B288"/>
    <mergeCell ref="C283:C288"/>
    <mergeCell ref="G283:G288"/>
    <mergeCell ref="B273:B279"/>
    <mergeCell ref="H283:H288"/>
    <mergeCell ref="I283:I288"/>
    <mergeCell ref="J283:J288"/>
    <mergeCell ref="K283:K288"/>
    <mergeCell ref="C280:C282"/>
    <mergeCell ref="B280:B282"/>
    <mergeCell ref="I280:I282"/>
    <mergeCell ref="J280:J282"/>
    <mergeCell ref="K280:K282"/>
    <mergeCell ref="K321:K335"/>
    <mergeCell ref="K309:K320"/>
    <mergeCell ref="J309:J320"/>
    <mergeCell ref="I309:I320"/>
    <mergeCell ref="B309:B320"/>
    <mergeCell ref="C309:C320"/>
    <mergeCell ref="G309:G320"/>
    <mergeCell ref="H309:H320"/>
    <mergeCell ref="G321:G335"/>
    <mergeCell ref="H321:H335"/>
    <mergeCell ref="I321:I335"/>
    <mergeCell ref="J321:J335"/>
    <mergeCell ref="B321:B335"/>
    <mergeCell ref="C321:C335"/>
    <mergeCell ref="K296:K308"/>
    <mergeCell ref="J296:J308"/>
    <mergeCell ref="I296:I308"/>
    <mergeCell ref="I289:I295"/>
    <mergeCell ref="J289:J295"/>
    <mergeCell ref="B193:B224"/>
    <mergeCell ref="C193:C224"/>
    <mergeCell ref="B190:B191"/>
    <mergeCell ref="C190:C191"/>
    <mergeCell ref="G190:G191"/>
    <mergeCell ref="H190:H191"/>
    <mergeCell ref="G193:G224"/>
    <mergeCell ref="H193:H224"/>
    <mergeCell ref="I190:I191"/>
    <mergeCell ref="K289:K295"/>
    <mergeCell ref="I273:I279"/>
    <mergeCell ref="H296:H308"/>
    <mergeCell ref="C296:C308"/>
    <mergeCell ref="G280:G282"/>
    <mergeCell ref="C273:C279"/>
    <mergeCell ref="B296:B308"/>
    <mergeCell ref="G296:G308"/>
    <mergeCell ref="B289:B295"/>
    <mergeCell ref="C289:C295"/>
    <mergeCell ref="B225:B226"/>
    <mergeCell ref="C225:C226"/>
    <mergeCell ref="K225:K226"/>
    <mergeCell ref="I225:I226"/>
    <mergeCell ref="J225:J226"/>
    <mergeCell ref="H225:H226"/>
    <mergeCell ref="G225:G226"/>
    <mergeCell ref="B8:B21"/>
    <mergeCell ref="C8:C21"/>
    <mergeCell ref="H8:H21"/>
    <mergeCell ref="G8:G21"/>
    <mergeCell ref="I8:I21"/>
    <mergeCell ref="J8:J21"/>
    <mergeCell ref="K8:K21"/>
    <mergeCell ref="I22:I65"/>
    <mergeCell ref="K190:K191"/>
    <mergeCell ref="J22:J65"/>
    <mergeCell ref="K22:K65"/>
    <mergeCell ref="I193:I224"/>
    <mergeCell ref="J193:J224"/>
    <mergeCell ref="K193:K224"/>
    <mergeCell ref="J190:J191"/>
    <mergeCell ref="B22:B65"/>
    <mergeCell ref="C22:C65"/>
  </mergeCells>
  <conditionalFormatting sqref="F283:F285">
    <cfRule type="cellIs" dxfId="0" priority="1" stopIfTrue="1" operator="lessThan">
      <formula>0</formula>
    </cfRule>
  </conditionalFormatting>
  <pageMargins left="0" right="0" top="0" bottom="0" header="0.31496062992125984" footer="0.31496062992125984"/>
  <pageSetup paperSize="9" scale="96" orientation="landscape" verticalDpi="0" r:id="rId3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11AE4DC0-F3EA-411C-9BF0-373E6976B1C4}" state="hidden">
      <pageMargins left="0.7" right="0.7" top="0.75" bottom="0.75" header="0.3" footer="0.3"/>
    </customSheetView>
    <customSheetView guid="{46C3A34F-8490-4261-9D27-215FE0615447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11AE4DC0-F3EA-411C-9BF0-373E6976B1C4}" state="hidden">
      <pageMargins left="0.7" right="0.7" top="0.75" bottom="0.75" header="0.3" footer="0.3"/>
    </customSheetView>
    <customSheetView guid="{46C3A34F-8490-4261-9D27-215FE0615447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11AE4DC0-F3EA-411C-9BF0-373E6976B1C4}" state="hidden">
      <pageMargins left="0.7" right="0.7" top="0.75" bottom="0.75" header="0.3" footer="0.3"/>
    </customSheetView>
    <customSheetView guid="{46C3A34F-8490-4261-9D27-215FE0615447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Company>ЗАО ССК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Калугин Андрей</dc:creator>
  <cp:lastModifiedBy>Condor</cp:lastModifiedBy>
  <cp:lastPrinted>2011-10-07T05:00:08Z</cp:lastPrinted>
  <dcterms:created xsi:type="dcterms:W3CDTF">2009-03-17T06:22:19Z</dcterms:created>
  <dcterms:modified xsi:type="dcterms:W3CDTF">2012-01-03T05:35:02Z</dcterms:modified>
</cp:coreProperties>
</file>