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8695" windowHeight="12495"/>
  </bookViews>
  <sheets>
    <sheet name="0643_041_00_1Г12_monit" sheetId="1" r:id="rId1"/>
  </sheets>
  <calcPr calcId="0"/>
</workbook>
</file>

<file path=xl/calcChain.xml><?xml version="1.0" encoding="utf-8"?>
<calcChain xmlns="http://schemas.openxmlformats.org/spreadsheetml/2006/main">
  <c r="I20" i="1"/>
  <c r="I21"/>
  <c r="I22"/>
  <c r="I23"/>
  <c r="I24"/>
  <c r="I25"/>
  <c r="I26"/>
  <c r="I27"/>
  <c r="I28"/>
  <c r="I29"/>
  <c r="I30"/>
  <c r="I31"/>
  <c r="B20"/>
  <c r="B21"/>
  <c r="B22"/>
  <c r="B23"/>
  <c r="B24"/>
  <c r="B25"/>
  <c r="B26"/>
  <c r="B27"/>
  <c r="B28"/>
  <c r="B29"/>
  <c r="A27"/>
  <c r="A28" s="1"/>
  <c r="A26"/>
  <c r="A22"/>
  <c r="A23" s="1"/>
  <c r="A24" s="1"/>
  <c r="A25" s="1"/>
  <c r="A21"/>
  <c r="H25"/>
  <c r="H27"/>
  <c r="H28" s="1"/>
  <c r="H29"/>
  <c r="E27"/>
  <c r="E28" s="1"/>
  <c r="E24"/>
  <c r="F25"/>
  <c r="F27"/>
  <c r="F28" s="1"/>
  <c r="F29"/>
  <c r="F30"/>
  <c r="F31"/>
  <c r="F32"/>
  <c r="F33"/>
  <c r="F34"/>
  <c r="F35"/>
  <c r="F36"/>
  <c r="F37"/>
  <c r="F38"/>
  <c r="G25"/>
  <c r="G29"/>
  <c r="G30"/>
  <c r="G31"/>
  <c r="G32"/>
  <c r="G33"/>
  <c r="G34"/>
  <c r="G35"/>
  <c r="G36"/>
  <c r="G37"/>
  <c r="G20"/>
  <c r="G21" s="1"/>
  <c r="G22" s="1"/>
  <c r="G23" s="1"/>
  <c r="G24" s="1"/>
  <c r="H22"/>
  <c r="H23" s="1"/>
  <c r="H24" s="1"/>
  <c r="H21"/>
  <c r="F21"/>
  <c r="F22" s="1"/>
  <c r="F23" s="1"/>
  <c r="F24" s="1"/>
  <c r="A20"/>
  <c r="E25"/>
  <c r="E22"/>
  <c r="E23" s="1"/>
  <c r="E21"/>
  <c r="G26" l="1"/>
  <c r="G27" s="1"/>
  <c r="G28" s="1"/>
</calcChain>
</file>

<file path=xl/sharedStrings.xml><?xml version="1.0" encoding="utf-8"?>
<sst xmlns="http://schemas.openxmlformats.org/spreadsheetml/2006/main" count="64" uniqueCount="42">
  <si>
    <t>Конструктивный элемент</t>
  </si>
  <si>
    <t>Осуществляемое действие</t>
  </si>
  <si>
    <t>Начало периода</t>
  </si>
  <si>
    <t>Окончание периода</t>
  </si>
  <si>
    <t>Единица зимерения</t>
  </si>
  <si>
    <t>Объем</t>
  </si>
  <si>
    <t>Длительность</t>
  </si>
  <si>
    <t>Название</t>
  </si>
  <si>
    <t>Количество</t>
  </si>
  <si>
    <t>Загрузка</t>
  </si>
  <si>
    <t>Бетонирование</t>
  </si>
  <si>
    <t>м3</t>
  </si>
  <si>
    <t>mont</t>
  </si>
  <si>
    <t>т</t>
  </si>
  <si>
    <t>Bt</t>
  </si>
  <si>
    <t>Iz</t>
  </si>
  <si>
    <t>So</t>
  </si>
  <si>
    <t>Сооружение</t>
  </si>
  <si>
    <t>Fun</t>
  </si>
  <si>
    <t>Ros</t>
  </si>
  <si>
    <t>Sto</t>
  </si>
  <si>
    <t>стойка</t>
  </si>
  <si>
    <t>фундамент</t>
  </si>
  <si>
    <t>ростверк</t>
  </si>
  <si>
    <t>Изговтоление армокаркаса</t>
  </si>
  <si>
    <t>fun_so</t>
  </si>
  <si>
    <t>Что надо сделать</t>
  </si>
  <si>
    <t>Код операции</t>
  </si>
  <si>
    <t>Код ресурса</t>
  </si>
  <si>
    <t>буровой станок</t>
  </si>
  <si>
    <t>кран</t>
  </si>
  <si>
    <t>погрузчик</t>
  </si>
  <si>
    <t>рабочий</t>
  </si>
  <si>
    <t>burs</t>
  </si>
  <si>
    <t>k025L</t>
  </si>
  <si>
    <t>pogr</t>
  </si>
  <si>
    <t>fun_iz</t>
  </si>
  <si>
    <t>бетононасос</t>
  </si>
  <si>
    <t>эксковатор</t>
  </si>
  <si>
    <t>betn</t>
  </si>
  <si>
    <t>eksk</t>
  </si>
  <si>
    <t>количеств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</si>
</sst>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22" fontId="0" fillId="0" borderId="0" xfId="0" applyNumberFormat="1"/>
    <xf numFmtId="49" fontId="0" fillId="0" borderId="0" xfId="0" applyNumberForma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Border="1"/>
    <xf numFmtId="22" fontId="0" fillId="33" borderId="0" xfId="0" applyNumberFormat="1" applyFill="1"/>
    <xf numFmtId="0" fontId="0" fillId="33" borderId="0" xfId="0" applyFill="1"/>
    <xf numFmtId="0" fontId="0" fillId="34" borderId="0" xfId="0" applyFill="1"/>
    <xf numFmtId="0" fontId="0" fillId="35" borderId="11" xfId="0" applyFill="1" applyBorder="1"/>
    <xf numFmtId="0" fontId="0" fillId="35" borderId="10" xfId="0" applyFill="1" applyBorder="1"/>
    <xf numFmtId="0" fontId="0" fillId="35" borderId="12" xfId="0" applyFill="1" applyBorder="1"/>
    <xf numFmtId="0" fontId="0" fillId="35" borderId="13" xfId="0" applyFill="1" applyBorder="1"/>
    <xf numFmtId="0" fontId="0" fillId="35" borderId="11" xfId="0" applyFill="1" applyBorder="1" applyAlignment="1"/>
    <xf numFmtId="0" fontId="0" fillId="35" borderId="0" xfId="0" applyFill="1" applyBorder="1"/>
    <xf numFmtId="0" fontId="0" fillId="35" borderId="13" xfId="0" applyFill="1" applyBorder="1" applyAlignment="1"/>
    <xf numFmtId="0" fontId="0" fillId="35" borderId="14" xfId="0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8"/>
  <sheetViews>
    <sheetView tabSelected="1" workbookViewId="0">
      <selection activeCell="G27" sqref="G27"/>
    </sheetView>
  </sheetViews>
  <sheetFormatPr defaultRowHeight="15"/>
  <cols>
    <col min="1" max="1" width="33.28515625" customWidth="1"/>
    <col min="2" max="2" width="21.7109375" customWidth="1"/>
    <col min="3" max="3" width="22.42578125" customWidth="1"/>
    <col min="4" max="4" width="21.42578125" customWidth="1"/>
    <col min="5" max="5" width="16" bestFit="1" customWidth="1"/>
    <col min="6" max="6" width="19.7109375" bestFit="1" customWidth="1"/>
    <col min="7" max="7" width="6.85546875" customWidth="1"/>
    <col min="10" max="10" width="17.28515625" customWidth="1"/>
    <col min="11" max="11" width="12.28515625" customWidth="1"/>
    <col min="12" max="12" width="12.42578125" customWidth="1"/>
    <col min="19" max="19" width="16.7109375" customWidth="1"/>
  </cols>
  <sheetData>
    <row r="1" spans="1:28" ht="39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8" s="4" customFormat="1"/>
    <row r="3" spans="1:28">
      <c r="R3" s="2"/>
    </row>
    <row r="4" spans="1:28">
      <c r="E4" s="1"/>
      <c r="F4" s="1"/>
      <c r="R4" s="2"/>
    </row>
    <row r="5" spans="1:28">
      <c r="E5" s="1"/>
      <c r="F5" s="1"/>
      <c r="Q5" t="s">
        <v>18</v>
      </c>
      <c r="R5" s="2" t="s">
        <v>22</v>
      </c>
      <c r="T5" t="s">
        <v>16</v>
      </c>
      <c r="U5" t="s">
        <v>17</v>
      </c>
    </row>
    <row r="6" spans="1:28">
      <c r="E6" s="1"/>
      <c r="F6" s="1"/>
      <c r="Q6" t="s">
        <v>20</v>
      </c>
      <c r="R6" s="2" t="s">
        <v>21</v>
      </c>
      <c r="T6" t="s">
        <v>15</v>
      </c>
      <c r="U6" t="s">
        <v>24</v>
      </c>
      <c r="AA6" t="s">
        <v>12</v>
      </c>
      <c r="AB6" t="s">
        <v>32</v>
      </c>
    </row>
    <row r="7" spans="1:28">
      <c r="E7" s="1"/>
      <c r="F7" s="1"/>
      <c r="Q7" t="s">
        <v>19</v>
      </c>
      <c r="R7" s="2" t="s">
        <v>23</v>
      </c>
      <c r="T7" t="s">
        <v>14</v>
      </c>
      <c r="U7" t="s">
        <v>10</v>
      </c>
      <c r="AA7" t="s">
        <v>33</v>
      </c>
      <c r="AB7" t="s">
        <v>29</v>
      </c>
    </row>
    <row r="8" spans="1:28">
      <c r="E8" s="1"/>
      <c r="F8" s="1"/>
      <c r="AA8" t="s">
        <v>34</v>
      </c>
      <c r="AB8" t="s">
        <v>30</v>
      </c>
    </row>
    <row r="9" spans="1:28">
      <c r="E9" s="1"/>
      <c r="F9" s="1"/>
      <c r="AA9" t="s">
        <v>35</v>
      </c>
      <c r="AB9" t="s">
        <v>31</v>
      </c>
    </row>
    <row r="10" spans="1:28">
      <c r="E10" s="1"/>
      <c r="F10" s="1"/>
      <c r="AA10" t="s">
        <v>39</v>
      </c>
      <c r="AB10" t="s">
        <v>37</v>
      </c>
    </row>
    <row r="11" spans="1:28">
      <c r="E11" s="1"/>
      <c r="F11" s="1"/>
      <c r="T11" t="s">
        <v>41</v>
      </c>
      <c r="AA11" t="s">
        <v>40</v>
      </c>
      <c r="AB11" t="s">
        <v>38</v>
      </c>
    </row>
    <row r="12" spans="1:28">
      <c r="P12" t="s">
        <v>11</v>
      </c>
      <c r="Q12" s="10" t="s">
        <v>25</v>
      </c>
      <c r="R12" s="11" t="s">
        <v>12</v>
      </c>
      <c r="S12" s="11" t="s">
        <v>32</v>
      </c>
    </row>
    <row r="13" spans="1:28">
      <c r="Q13" s="12"/>
      <c r="R13" s="11" t="s">
        <v>33</v>
      </c>
      <c r="S13" s="11" t="s">
        <v>29</v>
      </c>
    </row>
    <row r="14" spans="1:28">
      <c r="Q14" s="12"/>
      <c r="R14" s="11" t="s">
        <v>34</v>
      </c>
      <c r="S14" s="11" t="s">
        <v>30</v>
      </c>
    </row>
    <row r="15" spans="1:28">
      <c r="Q15" s="13"/>
      <c r="R15" s="11" t="s">
        <v>35</v>
      </c>
      <c r="S15" s="11" t="s">
        <v>31</v>
      </c>
    </row>
    <row r="16" spans="1:28" ht="18.75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P16" t="s">
        <v>13</v>
      </c>
      <c r="Q16" s="14" t="s">
        <v>36</v>
      </c>
      <c r="R16" s="15" t="s">
        <v>12</v>
      </c>
      <c r="S16" s="11" t="s">
        <v>32</v>
      </c>
    </row>
    <row r="17" spans="1:19" ht="18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Q17" s="16"/>
      <c r="R17" s="17" t="s">
        <v>34</v>
      </c>
      <c r="S17" s="11" t="s">
        <v>30</v>
      </c>
    </row>
    <row r="18" spans="1:19" ht="45">
      <c r="A18" s="4" t="s">
        <v>27</v>
      </c>
      <c r="B18" s="4" t="s">
        <v>28</v>
      </c>
      <c r="C18" s="4" t="s">
        <v>0</v>
      </c>
      <c r="D18" s="4" t="s">
        <v>1</v>
      </c>
      <c r="E18" s="4" t="s">
        <v>2</v>
      </c>
      <c r="F18" s="4" t="s">
        <v>3</v>
      </c>
      <c r="G18" s="4" t="s">
        <v>4</v>
      </c>
      <c r="H18" s="4" t="s">
        <v>5</v>
      </c>
      <c r="I18" s="4" t="s">
        <v>6</v>
      </c>
      <c r="J18" s="4" t="s">
        <v>7</v>
      </c>
      <c r="K18" s="4" t="s">
        <v>8</v>
      </c>
      <c r="L18" s="4" t="s">
        <v>9</v>
      </c>
    </row>
    <row r="20" spans="1:19">
      <c r="A20" t="str">
        <f>IF(A19="",CONCATENATE(INDEX($Q$5:$Q$7,MATCH(C20,$R$5:$R$7,0)),"_",INDEX($T$5:$T$7,MATCH(D20,$U$5:$U$7,0))),"")</f>
        <v>Fun_So</v>
      </c>
      <c r="B20" s="6" t="str">
        <f t="shared" ref="B20:B27" si="0">IFERROR(INDEX($AA$6:$AA$11,MATCH(J20,$AB$6:$AB$11,0)),"")</f>
        <v/>
      </c>
      <c r="C20" s="9" t="s">
        <v>22</v>
      </c>
      <c r="D20" s="9" t="s">
        <v>17</v>
      </c>
      <c r="E20" s="7">
        <v>40860.291666666664</v>
      </c>
      <c r="F20" s="7">
        <v>40860.666666666664</v>
      </c>
      <c r="G20" t="str">
        <f>INDEX($P$12:$P$17,MATCH(A20,$Q$12:$Q$17,0))</f>
        <v>м3</v>
      </c>
      <c r="H20" s="8">
        <v>44</v>
      </c>
      <c r="I20">
        <f t="shared" ref="I19:I28" si="1">IFERROR((F20-E20)*24,"")</f>
        <v>9</v>
      </c>
    </row>
    <row r="21" spans="1:19">
      <c r="A21" s="1" t="str">
        <f t="shared" ref="A21:A28" si="2">IF(F21&lt;&gt;0,A20,"")</f>
        <v>Fun_So</v>
      </c>
      <c r="B21" s="6" t="str">
        <f t="shared" si="0"/>
        <v>mont</v>
      </c>
      <c r="E21" s="1">
        <f>IF(J21&lt;&gt;0,E20,"")</f>
        <v>40860.291666666664</v>
      </c>
      <c r="F21" s="1">
        <f>IF(J21&lt;&gt;0,F20,"")</f>
        <v>40860.666666666664</v>
      </c>
      <c r="G21" t="str">
        <f>IF(J21&lt;&gt;0,G20,"")</f>
        <v>м3</v>
      </c>
      <c r="H21">
        <f>IF(J21&lt;&gt;0,H20,"")</f>
        <v>44</v>
      </c>
      <c r="I21">
        <f t="shared" si="1"/>
        <v>9</v>
      </c>
      <c r="J21" t="s">
        <v>32</v>
      </c>
      <c r="K21" s="8">
        <v>5</v>
      </c>
      <c r="L21" s="8">
        <v>100</v>
      </c>
    </row>
    <row r="22" spans="1:19">
      <c r="A22" s="1" t="str">
        <f t="shared" si="2"/>
        <v>Fun_So</v>
      </c>
      <c r="B22" s="6" t="str">
        <f t="shared" si="0"/>
        <v>burs</v>
      </c>
      <c r="E22" s="1">
        <f t="shared" ref="E22:E28" si="3">IF(J22&lt;&gt;0,E21,"")</f>
        <v>40860.291666666664</v>
      </c>
      <c r="F22" s="1">
        <f t="shared" ref="F22:F38" si="4">IF(J22&lt;&gt;0,F21,"")</f>
        <v>40860.666666666664</v>
      </c>
      <c r="G22" t="str">
        <f t="shared" ref="G22:G25" si="5">IF(J22&lt;&gt;0,G21,"")</f>
        <v>м3</v>
      </c>
      <c r="H22">
        <f t="shared" ref="H22:H29" si="6">IF(J22&lt;&gt;0,H21,"")</f>
        <v>44</v>
      </c>
      <c r="I22">
        <f t="shared" si="1"/>
        <v>9</v>
      </c>
      <c r="J22" t="s">
        <v>29</v>
      </c>
      <c r="K22" s="8">
        <v>1</v>
      </c>
      <c r="L22" s="8">
        <v>100</v>
      </c>
    </row>
    <row r="23" spans="1:19">
      <c r="A23" s="1" t="str">
        <f t="shared" si="2"/>
        <v>Fun_So</v>
      </c>
      <c r="B23" s="6" t="str">
        <f t="shared" si="0"/>
        <v>pogr</v>
      </c>
      <c r="E23" s="1">
        <f t="shared" si="3"/>
        <v>40860.291666666664</v>
      </c>
      <c r="F23" s="1">
        <f t="shared" si="4"/>
        <v>40860.666666666664</v>
      </c>
      <c r="G23" t="str">
        <f t="shared" si="5"/>
        <v>м3</v>
      </c>
      <c r="H23">
        <f t="shared" si="6"/>
        <v>44</v>
      </c>
      <c r="I23">
        <f t="shared" si="1"/>
        <v>9</v>
      </c>
      <c r="J23" t="s">
        <v>31</v>
      </c>
      <c r="K23" s="8">
        <v>1</v>
      </c>
      <c r="L23" s="8">
        <v>100</v>
      </c>
    </row>
    <row r="24" spans="1:19">
      <c r="A24" s="1" t="str">
        <f t="shared" si="2"/>
        <v>Fun_So</v>
      </c>
      <c r="B24" s="6" t="str">
        <f t="shared" si="0"/>
        <v>betn</v>
      </c>
      <c r="E24" s="1">
        <f t="shared" si="3"/>
        <v>40860.291666666664</v>
      </c>
      <c r="F24" s="1">
        <f t="shared" si="4"/>
        <v>40860.666666666664</v>
      </c>
      <c r="G24" t="str">
        <f t="shared" si="5"/>
        <v>м3</v>
      </c>
      <c r="H24">
        <f t="shared" si="6"/>
        <v>44</v>
      </c>
      <c r="I24">
        <f t="shared" si="1"/>
        <v>9</v>
      </c>
      <c r="J24" t="s">
        <v>37</v>
      </c>
      <c r="K24" s="8">
        <v>1</v>
      </c>
      <c r="L24" s="8">
        <v>20</v>
      </c>
    </row>
    <row r="25" spans="1:19">
      <c r="A25" s="1" t="str">
        <f t="shared" si="2"/>
        <v>Fun_So</v>
      </c>
      <c r="B25" s="6" t="str">
        <f t="shared" si="0"/>
        <v/>
      </c>
      <c r="E25" s="1" t="str">
        <f t="shared" si="3"/>
        <v/>
      </c>
      <c r="F25" s="1" t="str">
        <f t="shared" si="4"/>
        <v/>
      </c>
      <c r="G25" t="str">
        <f t="shared" si="5"/>
        <v/>
      </c>
      <c r="H25" t="str">
        <f t="shared" si="6"/>
        <v/>
      </c>
      <c r="I25" t="str">
        <f t="shared" si="1"/>
        <v/>
      </c>
      <c r="J25" s="8"/>
      <c r="K25" s="8"/>
      <c r="L25" s="8"/>
    </row>
    <row r="26" spans="1:19">
      <c r="A26" t="str">
        <f>CONCATENATE(INDEX($Q$5:$Q$7,MATCH(C26,$R$5:$R$7,0)),"_",INDEX($T$5:$T$7,MATCH(D26,$U$5:$U$7,0)))</f>
        <v>Fun_Iz</v>
      </c>
      <c r="B26" s="6" t="str">
        <f t="shared" si="0"/>
        <v/>
      </c>
      <c r="C26" s="9" t="s">
        <v>22</v>
      </c>
      <c r="D26" s="9" t="s">
        <v>24</v>
      </c>
      <c r="E26" s="7">
        <v>40860.666666666664</v>
      </c>
      <c r="F26" s="7">
        <v>40860.791666666664</v>
      </c>
      <c r="G26" t="str">
        <f>INDEX($P$12:$P$17,MATCH(A26,$Q$12:$Q$17,0))</f>
        <v>т</v>
      </c>
      <c r="H26" s="8">
        <v>5</v>
      </c>
      <c r="I26">
        <f t="shared" si="1"/>
        <v>3</v>
      </c>
    </row>
    <row r="27" spans="1:19">
      <c r="A27" s="1" t="str">
        <f>IFERROR(IF(F27&lt;&gt;0,A26,""),"")</f>
        <v>Fun_Iz</v>
      </c>
      <c r="B27" s="6" t="str">
        <f t="shared" si="0"/>
        <v>mont</v>
      </c>
      <c r="E27" s="1">
        <f t="shared" si="3"/>
        <v>40860.666666666664</v>
      </c>
      <c r="F27" s="1">
        <f t="shared" si="4"/>
        <v>40860.791666666664</v>
      </c>
      <c r="G27" t="str">
        <f t="shared" ref="G27:G37" si="7">IF(J27&lt;&gt;0,G26,"")</f>
        <v>т</v>
      </c>
      <c r="H27">
        <f t="shared" si="6"/>
        <v>5</v>
      </c>
      <c r="I27">
        <f t="shared" si="1"/>
        <v>3</v>
      </c>
      <c r="J27" t="s">
        <v>32</v>
      </c>
      <c r="K27" s="8">
        <v>6</v>
      </c>
      <c r="L27" s="8">
        <v>100</v>
      </c>
    </row>
    <row r="28" spans="1:19">
      <c r="A28" s="1" t="str">
        <f t="shared" si="2"/>
        <v>Fun_Iz</v>
      </c>
      <c r="B28" s="6" t="str">
        <f t="shared" ref="B26:B29" si="8">IFERROR(INDEX($AA$6:$AA$11,MATCH(J28,$AB$6:$AB$11,0)),"")</f>
        <v>k025L</v>
      </c>
      <c r="E28" s="1">
        <f t="shared" si="3"/>
        <v>40860.666666666664</v>
      </c>
      <c r="F28" s="1">
        <f t="shared" si="4"/>
        <v>40860.791666666664</v>
      </c>
      <c r="G28" t="str">
        <f t="shared" si="7"/>
        <v>т</v>
      </c>
      <c r="H28">
        <f t="shared" si="6"/>
        <v>5</v>
      </c>
      <c r="I28">
        <f t="shared" si="1"/>
        <v>3</v>
      </c>
      <c r="J28" t="s">
        <v>30</v>
      </c>
      <c r="K28" s="8">
        <v>1</v>
      </c>
      <c r="L28" s="8">
        <v>20</v>
      </c>
    </row>
    <row r="29" spans="1:19">
      <c r="B29" s="6" t="str">
        <f t="shared" si="8"/>
        <v/>
      </c>
      <c r="F29" s="1" t="str">
        <f t="shared" si="4"/>
        <v/>
      </c>
      <c r="G29" t="str">
        <f t="shared" si="7"/>
        <v/>
      </c>
      <c r="H29" t="str">
        <f t="shared" si="6"/>
        <v/>
      </c>
      <c r="I29" t="str">
        <f t="shared" ref="I26:I31" si="9">IFERROR((F29-E29)*24,"")</f>
        <v/>
      </c>
    </row>
    <row r="30" spans="1:19">
      <c r="F30" s="1" t="str">
        <f t="shared" si="4"/>
        <v/>
      </c>
      <c r="G30" t="str">
        <f t="shared" si="7"/>
        <v/>
      </c>
      <c r="I30" t="str">
        <f t="shared" si="9"/>
        <v/>
      </c>
    </row>
    <row r="31" spans="1:19">
      <c r="F31" s="1" t="str">
        <f t="shared" si="4"/>
        <v/>
      </c>
      <c r="G31" t="str">
        <f t="shared" si="7"/>
        <v/>
      </c>
      <c r="I31" t="str">
        <f t="shared" si="9"/>
        <v/>
      </c>
    </row>
    <row r="32" spans="1:19">
      <c r="F32" s="1" t="str">
        <f t="shared" si="4"/>
        <v/>
      </c>
      <c r="G32" t="str">
        <f t="shared" si="7"/>
        <v/>
      </c>
    </row>
    <row r="33" spans="6:7">
      <c r="F33" s="1" t="str">
        <f t="shared" si="4"/>
        <v/>
      </c>
      <c r="G33" t="str">
        <f t="shared" si="7"/>
        <v/>
      </c>
    </row>
    <row r="34" spans="6:7">
      <c r="F34" s="1" t="str">
        <f t="shared" si="4"/>
        <v/>
      </c>
      <c r="G34" t="str">
        <f t="shared" si="7"/>
        <v/>
      </c>
    </row>
    <row r="35" spans="6:7">
      <c r="F35" s="1" t="str">
        <f t="shared" si="4"/>
        <v/>
      </c>
      <c r="G35" t="str">
        <f t="shared" si="7"/>
        <v/>
      </c>
    </row>
    <row r="36" spans="6:7">
      <c r="F36" s="1" t="str">
        <f t="shared" si="4"/>
        <v/>
      </c>
      <c r="G36" t="str">
        <f t="shared" si="7"/>
        <v/>
      </c>
    </row>
    <row r="37" spans="6:7">
      <c r="F37" s="1" t="str">
        <f t="shared" si="4"/>
        <v/>
      </c>
      <c r="G37" t="str">
        <f t="shared" si="7"/>
        <v/>
      </c>
    </row>
    <row r="38" spans="6:7">
      <c r="F38" s="1" t="str">
        <f t="shared" si="4"/>
        <v/>
      </c>
    </row>
  </sheetData>
  <mergeCells count="2">
    <mergeCell ref="A1:M1"/>
    <mergeCell ref="A16:M16"/>
  </mergeCells>
  <dataValidations count="3">
    <dataValidation type="list" allowBlank="1" showInputMessage="1" showErrorMessage="1" sqref="C20:C30 C4">
      <formula1>$R$5:$R$7</formula1>
    </dataValidation>
    <dataValidation type="list" allowBlank="1" showInputMessage="1" showErrorMessage="1" sqref="D20:D26 D4">
      <formula1>$U$5:$U$7</formula1>
    </dataValidation>
    <dataValidation type="list" allowBlank="1" showInputMessage="1" showErrorMessage="1" sqref="J21:J25 J27:J28">
      <formula1>$AB$6:$AB$11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0643_041_00_1Г12_monit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Клаус Дмитрий Александрович</dc:creator>
  <cp:lastModifiedBy>PTO_New</cp:lastModifiedBy>
  <dcterms:created xsi:type="dcterms:W3CDTF">2011-12-24T09:45:02Z</dcterms:created>
  <dcterms:modified xsi:type="dcterms:W3CDTF">2011-12-24T12:47:43Z</dcterms:modified>
</cp:coreProperties>
</file>