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240" yWindow="105" windowWidth="19320" windowHeight="11640" activeTab="1"/>
  </bookViews>
  <sheets>
    <sheet name="LAL | Torbay" sheetId="1" r:id="rId1"/>
    <sheet name="Формулы" sheetId="2" r:id="rId2"/>
    <sheet name="Лист2" sheetId="4" r:id="rId3"/>
  </sheets>
  <definedNames>
    <definedName name="_xlnm._FilterDatabase" localSheetId="0" hidden="1">'LAL | Torbay'!$A$1:$F$42</definedName>
    <definedName name="_xlnm._FilterDatabase" localSheetId="1" hidden="1">Формулы!$A$1:$A$19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6" i="1" l="1"/>
  <c r="F7" i="1"/>
  <c r="F8" i="1"/>
  <c r="F31" i="1"/>
  <c r="F32" i="1"/>
  <c r="F33" i="1"/>
  <c r="F34" i="1"/>
  <c r="C27" i="1"/>
  <c r="F27" i="1"/>
  <c r="F45" i="1"/>
  <c r="F28" i="1"/>
  <c r="F44" i="1"/>
  <c r="E7" i="1"/>
  <c r="E8" i="1"/>
  <c r="E31" i="1"/>
  <c r="E32" i="1"/>
  <c r="E33" i="1"/>
  <c r="E34" i="1"/>
  <c r="E27" i="1"/>
  <c r="E45" i="1"/>
  <c r="E28" i="1"/>
  <c r="E44" i="1"/>
  <c r="D27" i="1"/>
  <c r="D45" i="1"/>
  <c r="D28" i="1"/>
  <c r="D44" i="1"/>
  <c r="D41" i="1"/>
  <c r="E41" i="1"/>
  <c r="F41" i="1"/>
  <c r="F12" i="1"/>
  <c r="D34" i="1"/>
  <c r="C34" i="1"/>
  <c r="D33" i="1"/>
  <c r="D32" i="1"/>
  <c r="C45" i="1"/>
  <c r="C44" i="1"/>
  <c r="C33" i="1"/>
  <c r="E12" i="1"/>
  <c r="F10" i="1"/>
  <c r="E10" i="1"/>
  <c r="D12" i="1"/>
  <c r="D10" i="1"/>
  <c r="C12" i="1"/>
  <c r="C7" i="1"/>
  <c r="C20" i="1"/>
  <c r="C21" i="1"/>
  <c r="C28" i="1"/>
  <c r="C31" i="1"/>
  <c r="C41" i="1"/>
  <c r="C42" i="1"/>
  <c r="C8" i="1"/>
  <c r="C13" i="1"/>
  <c r="C32" i="1"/>
  <c r="F19" i="1"/>
  <c r="F20" i="1"/>
  <c r="F21" i="1"/>
  <c r="E19" i="1"/>
  <c r="E20" i="1"/>
  <c r="E21" i="1"/>
  <c r="F42" i="1"/>
  <c r="E42" i="1"/>
  <c r="D42" i="1"/>
  <c r="D31" i="1"/>
  <c r="D19" i="1"/>
  <c r="D20" i="1"/>
  <c r="D21" i="1"/>
  <c r="E13" i="1"/>
  <c r="F13" i="1"/>
  <c r="D13" i="1"/>
  <c r="D7" i="1"/>
  <c r="D8" i="1"/>
</calcChain>
</file>

<file path=xl/sharedStrings.xml><?xml version="1.0" encoding="utf-8"?>
<sst xmlns="http://schemas.openxmlformats.org/spreadsheetml/2006/main" count="73" uniqueCount="35">
  <si>
    <t xml:space="preserve">Группа </t>
  </si>
  <si>
    <t>Студент</t>
  </si>
  <si>
    <t>£</t>
  </si>
  <si>
    <t>Лидер</t>
  </si>
  <si>
    <t xml:space="preserve">Руб. </t>
  </si>
  <si>
    <t xml:space="preserve">2 недели </t>
  </si>
  <si>
    <t>МС</t>
  </si>
  <si>
    <t xml:space="preserve">КС </t>
  </si>
  <si>
    <t>ISIC</t>
  </si>
  <si>
    <t>DHL</t>
  </si>
  <si>
    <t>Трансфер</t>
  </si>
  <si>
    <t>М/с</t>
  </si>
  <si>
    <t>К/с</t>
  </si>
  <si>
    <t>Бронирование</t>
  </si>
  <si>
    <t>Услуги</t>
  </si>
  <si>
    <t xml:space="preserve"> </t>
  </si>
  <si>
    <t>Оформление</t>
  </si>
  <si>
    <t>Перевод</t>
  </si>
  <si>
    <t xml:space="preserve">Комиссия №1 </t>
  </si>
  <si>
    <t xml:space="preserve">Комиссия №2 </t>
  </si>
  <si>
    <t>Комиссия №3</t>
  </si>
  <si>
    <t>Комиссия №4</t>
  </si>
  <si>
    <t>*при переводе с рубля на валюту итоговая сумма высчитывается по меньшему курсу</t>
  </si>
  <si>
    <t>*при переводе с валюты на рубль итоговая сумма высчитывается по большему курсу</t>
  </si>
  <si>
    <t>LAL | Torbay</t>
  </si>
  <si>
    <t>КОНСАЛТ-ЮНИТИ</t>
  </si>
  <si>
    <t>ШКОЛА</t>
  </si>
  <si>
    <t>3 СТОРОНА</t>
  </si>
  <si>
    <t xml:space="preserve">курс валюты </t>
  </si>
  <si>
    <t xml:space="preserve">Итого | РУБ </t>
  </si>
  <si>
    <t>Итого | £</t>
  </si>
  <si>
    <t xml:space="preserve">Студент Договор №202 </t>
  </si>
  <si>
    <t xml:space="preserve">Студент Договор №201 </t>
  </si>
  <si>
    <t xml:space="preserve">Студент Договор №501 </t>
  </si>
  <si>
    <t>Стоимость комиссии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</si>
</sst>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р_.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Calibri"/>
      <scheme val="minor"/>
    </font>
    <font>
      <i/>
      <sz val="11"/>
      <color theme="1"/>
      <name val="Calibri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9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0" fontId="0" fillId="4" borderId="0" xfId="0" applyFill="1" applyBorder="1"/>
    <xf numFmtId="0" fontId="3" fillId="0" borderId="0" xfId="0" applyFont="1" applyBorder="1" applyAlignment="1">
      <alignment vertical="center" wrapText="1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2" fillId="3" borderId="0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9" fontId="1" fillId="0" borderId="0" xfId="0" applyNumberFormat="1" applyFont="1" applyBorder="1" applyAlignment="1">
      <alignment horizontal="left"/>
    </xf>
    <xf numFmtId="3" fontId="0" fillId="4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8" fillId="0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0" fillId="5" borderId="0" xfId="0" applyFont="1" applyFill="1" applyBorder="1" applyAlignment="1"/>
    <xf numFmtId="0" fontId="5" fillId="5" borderId="0" xfId="0" applyFont="1" applyFill="1" applyBorder="1" applyAlignment="1"/>
    <xf numFmtId="0" fontId="4" fillId="2" borderId="0" xfId="0" applyFont="1" applyFill="1" applyBorder="1" applyAlignment="1"/>
    <xf numFmtId="0" fontId="0" fillId="4" borderId="0" xfId="0" applyFill="1" applyBorder="1" applyAlignment="1"/>
    <xf numFmtId="0" fontId="0" fillId="0" borderId="0" xfId="0" applyBorder="1" applyAlignment="1"/>
    <xf numFmtId="0" fontId="0" fillId="4" borderId="0" xfId="0" applyFill="1" applyBorder="1" applyAlignment="1">
      <alignment horizontal="left"/>
    </xf>
    <xf numFmtId="9" fontId="0" fillId="6" borderId="0" xfId="0" applyNumberFormat="1" applyFill="1" applyAlignment="1"/>
    <xf numFmtId="0" fontId="0" fillId="6" borderId="0" xfId="0" applyFill="1" applyAlignment="1"/>
  </cellXfs>
  <cellStyles count="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V48"/>
  <sheetViews>
    <sheetView topLeftCell="A25" zoomScale="85" zoomScaleNormal="85" zoomScalePageLayoutView="85" workbookViewId="0">
      <selection activeCell="B26" sqref="B26"/>
    </sheetView>
  </sheetViews>
  <sheetFormatPr defaultColWidth="8.85546875" defaultRowHeight="15" x14ac:dyDescent="0.25"/>
  <cols>
    <col min="2" max="2" width="24.42578125" customWidth="1"/>
    <col min="3" max="3" width="19.42578125" customWidth="1"/>
    <col min="4" max="5" width="23.7109375" customWidth="1"/>
    <col min="6" max="6" width="22.5703125" customWidth="1"/>
    <col min="7" max="7" width="12.85546875" style="2" customWidth="1"/>
    <col min="8" max="360" width="8.85546875" style="2"/>
  </cols>
  <sheetData>
    <row r="1" spans="1:7" ht="18.75" x14ac:dyDescent="0.3">
      <c r="A1" s="35" t="s">
        <v>24</v>
      </c>
      <c r="B1" s="36"/>
      <c r="C1" s="36"/>
      <c r="D1" s="8" t="s">
        <v>28</v>
      </c>
      <c r="E1" s="8">
        <v>57</v>
      </c>
      <c r="F1" s="8">
        <v>62</v>
      </c>
      <c r="G1" s="7"/>
    </row>
    <row r="2" spans="1:7" x14ac:dyDescent="0.25">
      <c r="A2" s="39" t="s">
        <v>0</v>
      </c>
      <c r="B2" s="39"/>
      <c r="C2" s="3">
        <v>1</v>
      </c>
      <c r="D2" s="3">
        <v>5</v>
      </c>
      <c r="E2" s="3">
        <v>10</v>
      </c>
      <c r="F2" s="3">
        <v>15</v>
      </c>
    </row>
    <row r="3" spans="1:7" x14ac:dyDescent="0.25">
      <c r="A3" s="37" t="s">
        <v>26</v>
      </c>
      <c r="B3" s="37"/>
      <c r="C3" s="37"/>
      <c r="D3" s="37"/>
      <c r="E3" s="37"/>
      <c r="F3" s="37"/>
    </row>
    <row r="4" spans="1:7" x14ac:dyDescent="0.25">
      <c r="A4" s="38" t="s">
        <v>1</v>
      </c>
      <c r="B4" s="38"/>
      <c r="C4" s="9" t="s">
        <v>2</v>
      </c>
      <c r="D4" s="10" t="s">
        <v>2</v>
      </c>
      <c r="E4" s="10" t="s">
        <v>2</v>
      </c>
      <c r="F4" s="10" t="s">
        <v>2</v>
      </c>
    </row>
    <row r="5" spans="1:7" x14ac:dyDescent="0.25">
      <c r="A5" s="38"/>
      <c r="B5" s="11" t="s">
        <v>5</v>
      </c>
      <c r="C5" s="12">
        <v>1000</v>
      </c>
      <c r="D5" s="12">
        <v>1000</v>
      </c>
      <c r="E5" s="3">
        <v>1000</v>
      </c>
      <c r="F5" s="3">
        <v>1000</v>
      </c>
    </row>
    <row r="6" spans="1:7" x14ac:dyDescent="0.25">
      <c r="A6" s="38"/>
      <c r="B6" s="2" t="s">
        <v>10</v>
      </c>
      <c r="C6" s="12">
        <v>0</v>
      </c>
      <c r="D6" s="12">
        <v>0</v>
      </c>
      <c r="E6" s="3">
        <v>0</v>
      </c>
      <c r="F6" s="3">
        <v>0</v>
      </c>
    </row>
    <row r="7" spans="1:7" x14ac:dyDescent="0.25">
      <c r="A7" s="38"/>
      <c r="B7" s="13" t="s">
        <v>30</v>
      </c>
      <c r="C7" s="3">
        <f>C5+C6</f>
        <v>1000</v>
      </c>
      <c r="D7" s="14">
        <f>D5+D6</f>
        <v>1000</v>
      </c>
      <c r="E7" s="3">
        <f>E5+E6</f>
        <v>1000</v>
      </c>
      <c r="F7" s="3">
        <f>F5+F6</f>
        <v>1000</v>
      </c>
    </row>
    <row r="8" spans="1:7" x14ac:dyDescent="0.25">
      <c r="A8" s="38"/>
      <c r="B8" s="13" t="s">
        <v>29</v>
      </c>
      <c r="C8" s="3">
        <f>C7*F1</f>
        <v>62000</v>
      </c>
      <c r="D8" s="3">
        <f>D7*F1</f>
        <v>62000</v>
      </c>
      <c r="E8" s="3">
        <f>E7*F1</f>
        <v>62000</v>
      </c>
      <c r="F8" s="3">
        <f>F7*F1</f>
        <v>62000</v>
      </c>
    </row>
    <row r="9" spans="1:7" x14ac:dyDescent="0.25">
      <c r="A9" s="15" t="s">
        <v>3</v>
      </c>
      <c r="B9" s="15"/>
      <c r="C9" s="10" t="s">
        <v>2</v>
      </c>
      <c r="D9" s="10" t="s">
        <v>2</v>
      </c>
      <c r="E9" s="10" t="s">
        <v>2</v>
      </c>
      <c r="F9" s="10" t="s">
        <v>2</v>
      </c>
    </row>
    <row r="10" spans="1:7" x14ac:dyDescent="0.25">
      <c r="A10" s="38"/>
      <c r="B10" s="2" t="s">
        <v>5</v>
      </c>
      <c r="C10" s="3">
        <v>600</v>
      </c>
      <c r="D10" s="3">
        <f>C10/D2</f>
        <v>120</v>
      </c>
      <c r="E10" s="3">
        <f>C10/E2</f>
        <v>60</v>
      </c>
      <c r="F10" s="3">
        <f>C10/F2</f>
        <v>40</v>
      </c>
    </row>
    <row r="11" spans="1:7" x14ac:dyDescent="0.25">
      <c r="A11" s="38"/>
      <c r="B11" s="2" t="s">
        <v>10</v>
      </c>
      <c r="C11" s="3">
        <v>0</v>
      </c>
      <c r="D11" s="3">
        <v>0</v>
      </c>
      <c r="E11" s="3">
        <v>0</v>
      </c>
      <c r="F11" s="3">
        <v>0</v>
      </c>
    </row>
    <row r="12" spans="1:7" x14ac:dyDescent="0.25">
      <c r="A12" s="38"/>
      <c r="B12" s="13" t="s">
        <v>30</v>
      </c>
      <c r="C12" s="3">
        <f>C10+C11</f>
        <v>600</v>
      </c>
      <c r="D12" s="3">
        <f>D10+D11</f>
        <v>120</v>
      </c>
      <c r="E12" s="3">
        <f>E10+E11</f>
        <v>60</v>
      </c>
      <c r="F12" s="3">
        <f>F10+F11</f>
        <v>40</v>
      </c>
    </row>
    <row r="13" spans="1:7" x14ac:dyDescent="0.25">
      <c r="A13" s="38"/>
      <c r="B13" s="13" t="s">
        <v>29</v>
      </c>
      <c r="C13" s="3">
        <f>C12*F1</f>
        <v>37200</v>
      </c>
      <c r="D13" s="3">
        <f>D12*F1</f>
        <v>7440</v>
      </c>
      <c r="E13" s="3">
        <f>E12*F1</f>
        <v>3720</v>
      </c>
      <c r="F13" s="3">
        <f>F12*F1</f>
        <v>2480</v>
      </c>
    </row>
    <row r="14" spans="1:7" x14ac:dyDescent="0.25">
      <c r="A14" s="37" t="s">
        <v>27</v>
      </c>
      <c r="B14" s="37"/>
      <c r="C14" s="37"/>
      <c r="D14" s="37"/>
      <c r="E14" s="37"/>
      <c r="F14" s="37"/>
    </row>
    <row r="15" spans="1:7" x14ac:dyDescent="0.25">
      <c r="A15" s="38" t="s">
        <v>1</v>
      </c>
      <c r="B15" s="38"/>
      <c r="C15" s="10" t="s">
        <v>4</v>
      </c>
      <c r="D15" s="10" t="s">
        <v>4</v>
      </c>
      <c r="E15" s="10" t="s">
        <v>4</v>
      </c>
      <c r="F15" s="10" t="s">
        <v>4</v>
      </c>
    </row>
    <row r="16" spans="1:7" x14ac:dyDescent="0.25">
      <c r="A16" s="38"/>
      <c r="B16" s="16" t="s">
        <v>6</v>
      </c>
      <c r="C16" s="3">
        <v>403</v>
      </c>
      <c r="D16" s="3">
        <v>403</v>
      </c>
      <c r="E16" s="3">
        <v>403</v>
      </c>
      <c r="F16" s="3">
        <v>403</v>
      </c>
    </row>
    <row r="17" spans="1:10" x14ac:dyDescent="0.25">
      <c r="A17" s="38"/>
      <c r="B17" s="11" t="s">
        <v>7</v>
      </c>
      <c r="C17" s="3">
        <v>5000</v>
      </c>
      <c r="D17" s="3">
        <v>5000</v>
      </c>
      <c r="E17" s="3">
        <v>5000</v>
      </c>
      <c r="F17" s="3">
        <v>5000</v>
      </c>
    </row>
    <row r="18" spans="1:10" x14ac:dyDescent="0.25">
      <c r="A18" s="38"/>
      <c r="B18" s="11" t="s">
        <v>8</v>
      </c>
      <c r="C18" s="3">
        <v>400</v>
      </c>
      <c r="D18" s="3">
        <v>400</v>
      </c>
      <c r="E18" s="3">
        <v>400</v>
      </c>
      <c r="F18" s="3">
        <v>400</v>
      </c>
    </row>
    <row r="19" spans="1:10" x14ac:dyDescent="0.25">
      <c r="A19" s="38"/>
      <c r="B19" s="11" t="s">
        <v>9</v>
      </c>
      <c r="C19" s="3">
        <v>3500</v>
      </c>
      <c r="D19" s="3">
        <f>C19/D2</f>
        <v>700</v>
      </c>
      <c r="E19" s="3">
        <f>C19/E2</f>
        <v>350</v>
      </c>
      <c r="F19" s="17">
        <f>C19/F2</f>
        <v>233.33333333333334</v>
      </c>
    </row>
    <row r="20" spans="1:10" x14ac:dyDescent="0.25">
      <c r="A20" s="38"/>
      <c r="B20" s="13" t="s">
        <v>29</v>
      </c>
      <c r="C20" s="3">
        <f>C16+C17+C18+C19</f>
        <v>9303</v>
      </c>
      <c r="D20" s="3">
        <f>D16+D17+D18+D19</f>
        <v>6503</v>
      </c>
      <c r="E20" s="3">
        <f>E16+E17+E18+E19</f>
        <v>6153</v>
      </c>
      <c r="F20" s="17">
        <f>F16+F17+F18+F19</f>
        <v>6036.333333333333</v>
      </c>
    </row>
    <row r="21" spans="1:10" x14ac:dyDescent="0.25">
      <c r="A21" s="38"/>
      <c r="B21" s="13" t="s">
        <v>30</v>
      </c>
      <c r="C21" s="17">
        <f>C20/E1</f>
        <v>163.21052631578948</v>
      </c>
      <c r="D21" s="17">
        <f>D20/E1</f>
        <v>114.08771929824562</v>
      </c>
      <c r="E21" s="17">
        <f>E20/E1</f>
        <v>107.94736842105263</v>
      </c>
      <c r="F21" s="17">
        <f>F20/E1</f>
        <v>105.90058479532163</v>
      </c>
    </row>
    <row r="22" spans="1:10" x14ac:dyDescent="0.25">
      <c r="A22" s="15" t="s">
        <v>3</v>
      </c>
      <c r="B22" s="15"/>
      <c r="C22" s="10" t="s">
        <v>4</v>
      </c>
      <c r="D22" s="10" t="s">
        <v>4</v>
      </c>
      <c r="E22" s="10" t="s">
        <v>4</v>
      </c>
      <c r="F22" s="10" t="s">
        <v>4</v>
      </c>
    </row>
    <row r="23" spans="1:10" x14ac:dyDescent="0.25">
      <c r="A23" s="30"/>
      <c r="B23" s="18" t="s">
        <v>11</v>
      </c>
      <c r="C23" s="3">
        <v>403</v>
      </c>
      <c r="D23" s="3"/>
      <c r="E23" s="3"/>
      <c r="F23" s="3"/>
    </row>
    <row r="24" spans="1:10" x14ac:dyDescent="0.25">
      <c r="A24" s="31"/>
      <c r="B24" s="18" t="s">
        <v>12</v>
      </c>
      <c r="C24" s="3">
        <v>5000</v>
      </c>
      <c r="D24" s="3"/>
      <c r="E24" s="3"/>
      <c r="F24" s="3"/>
    </row>
    <row r="25" spans="1:10" x14ac:dyDescent="0.25">
      <c r="A25" s="31"/>
      <c r="B25" s="18" t="s">
        <v>8</v>
      </c>
      <c r="C25" s="3">
        <v>400</v>
      </c>
      <c r="D25" s="3"/>
      <c r="E25" s="3"/>
      <c r="F25" s="3"/>
    </row>
    <row r="26" spans="1:10" x14ac:dyDescent="0.25">
      <c r="A26" s="31"/>
      <c r="B26" s="18" t="s">
        <v>20</v>
      </c>
      <c r="C26" s="3">
        <f xml:space="preserve"> IF('LAL | Torbay'!B26="Комиссия №1",Формулы!$B$2,IF('LAL | Torbay'!B26="Комиссия №2",Формулы!$B$3,IF('LAL | Torbay'!B26="Комиссия №3",Формулы!$B$4,IF('LAL | Torbay'!B26="Комиссия №4",Формулы!$B$5,))))</f>
        <v>4000</v>
      </c>
      <c r="D26" s="3"/>
      <c r="E26" s="3"/>
      <c r="F26" s="3"/>
    </row>
    <row r="27" spans="1:10" x14ac:dyDescent="0.25">
      <c r="A27" s="31"/>
      <c r="B27" s="13" t="s">
        <v>29</v>
      </c>
      <c r="C27" s="17">
        <f>C23+C24+C25+C26</f>
        <v>9803</v>
      </c>
      <c r="D27" s="17">
        <f>C27/D2</f>
        <v>1960.6</v>
      </c>
      <c r="E27" s="17">
        <f>C27/E2</f>
        <v>980.3</v>
      </c>
      <c r="F27" s="17">
        <f>C27/F2</f>
        <v>653.5333333333333</v>
      </c>
      <c r="J27" s="3"/>
    </row>
    <row r="28" spans="1:10" x14ac:dyDescent="0.25">
      <c r="A28" s="31"/>
      <c r="B28" s="13" t="s">
        <v>30</v>
      </c>
      <c r="C28" s="19">
        <f>C27/E1</f>
        <v>171.98245614035088</v>
      </c>
      <c r="D28" s="19">
        <f>D27/E1</f>
        <v>34.396491228070175</v>
      </c>
      <c r="E28" s="19">
        <f>E27/E1</f>
        <v>17.198245614035088</v>
      </c>
      <c r="F28" s="19">
        <f>F27/E1</f>
        <v>11.465497076023391</v>
      </c>
      <c r="J28" s="4"/>
    </row>
    <row r="29" spans="1:10" x14ac:dyDescent="0.25">
      <c r="A29" s="32" t="s">
        <v>25</v>
      </c>
      <c r="B29" s="32"/>
      <c r="C29" s="32"/>
      <c r="D29" s="32"/>
      <c r="E29" s="32"/>
      <c r="F29" s="32"/>
      <c r="J29" s="4"/>
    </row>
    <row r="30" spans="1:10" x14ac:dyDescent="0.25">
      <c r="A30" s="40" t="s">
        <v>31</v>
      </c>
      <c r="B30" s="40"/>
      <c r="C30" s="10" t="s">
        <v>2</v>
      </c>
      <c r="D30" s="10" t="s">
        <v>2</v>
      </c>
      <c r="E30" s="10" t="s">
        <v>2</v>
      </c>
      <c r="F30" s="20"/>
      <c r="J30" s="4"/>
    </row>
    <row r="31" spans="1:10" x14ac:dyDescent="0.25">
      <c r="A31" s="21" t="s">
        <v>15</v>
      </c>
      <c r="B31" s="22">
        <v>0.2</v>
      </c>
      <c r="C31" s="3">
        <f>C5*B31</f>
        <v>200</v>
      </c>
      <c r="D31" s="3">
        <f>D5*B31</f>
        <v>200</v>
      </c>
      <c r="E31" s="17">
        <f>E5*B31</f>
        <v>200</v>
      </c>
      <c r="F31" s="17">
        <f>F5*B31</f>
        <v>200</v>
      </c>
      <c r="J31" s="5"/>
    </row>
    <row r="32" spans="1:10" x14ac:dyDescent="0.25">
      <c r="A32" s="21"/>
      <c r="B32" s="22">
        <v>0.03</v>
      </c>
      <c r="C32" s="17">
        <f>C7*B32</f>
        <v>30</v>
      </c>
      <c r="D32" s="3">
        <f>D7*B32</f>
        <v>30</v>
      </c>
      <c r="E32" s="17">
        <f>E7*B32</f>
        <v>30</v>
      </c>
      <c r="F32" s="17">
        <f>F7*B32</f>
        <v>30</v>
      </c>
      <c r="J32" s="5"/>
    </row>
    <row r="33" spans="1:11" x14ac:dyDescent="0.25">
      <c r="A33" s="31"/>
      <c r="B33" s="13" t="s">
        <v>30</v>
      </c>
      <c r="C33" s="17">
        <f>C31+C32</f>
        <v>230</v>
      </c>
      <c r="D33" s="3">
        <f>D31+D32</f>
        <v>230</v>
      </c>
      <c r="E33" s="17">
        <f>E31+E32</f>
        <v>230</v>
      </c>
      <c r="F33" s="17">
        <f>F31+F32</f>
        <v>230</v>
      </c>
      <c r="K33" s="6"/>
    </row>
    <row r="34" spans="1:11" x14ac:dyDescent="0.25">
      <c r="A34" s="31"/>
      <c r="B34" s="13" t="s">
        <v>29</v>
      </c>
      <c r="C34" s="3">
        <f>C33*F1</f>
        <v>14260</v>
      </c>
      <c r="D34" s="3">
        <f>D33*F1</f>
        <v>14260</v>
      </c>
      <c r="E34" s="17">
        <f>E33*F1</f>
        <v>14260</v>
      </c>
      <c r="F34" s="17">
        <f>F33*F1</f>
        <v>14260</v>
      </c>
      <c r="K34" s="6"/>
    </row>
    <row r="35" spans="1:11" x14ac:dyDescent="0.25">
      <c r="A35" s="40" t="s">
        <v>32</v>
      </c>
      <c r="B35" s="40"/>
      <c r="C35" s="10" t="s">
        <v>4</v>
      </c>
      <c r="D35" s="10" t="s">
        <v>4</v>
      </c>
      <c r="E35" s="10" t="s">
        <v>4</v>
      </c>
      <c r="F35" s="20"/>
      <c r="K35" s="5"/>
    </row>
    <row r="36" spans="1:11" x14ac:dyDescent="0.25">
      <c r="A36" s="31"/>
      <c r="B36" s="18" t="s">
        <v>13</v>
      </c>
      <c r="C36" s="3">
        <v>2000</v>
      </c>
      <c r="D36" s="3">
        <v>2000</v>
      </c>
      <c r="E36" s="3">
        <v>2000</v>
      </c>
      <c r="F36" s="3">
        <v>2000</v>
      </c>
    </row>
    <row r="37" spans="1:11" x14ac:dyDescent="0.25">
      <c r="A37" s="31"/>
      <c r="B37" s="18" t="s">
        <v>14</v>
      </c>
      <c r="C37" s="4">
        <v>3700</v>
      </c>
      <c r="D37" s="4">
        <v>3700</v>
      </c>
      <c r="E37" s="4">
        <v>3700</v>
      </c>
      <c r="F37" s="4">
        <v>3700</v>
      </c>
    </row>
    <row r="38" spans="1:11" x14ac:dyDescent="0.25">
      <c r="A38" s="40" t="s">
        <v>33</v>
      </c>
      <c r="B38" s="40"/>
      <c r="C38" s="23"/>
      <c r="D38" s="23"/>
      <c r="E38" s="23"/>
      <c r="F38" s="23"/>
    </row>
    <row r="39" spans="1:11" x14ac:dyDescent="0.25">
      <c r="A39" s="31"/>
      <c r="B39" s="18" t="s">
        <v>16</v>
      </c>
      <c r="C39" s="4">
        <v>3800</v>
      </c>
      <c r="D39" s="4">
        <v>3800</v>
      </c>
      <c r="E39" s="4">
        <v>3800</v>
      </c>
      <c r="F39" s="4">
        <v>3800</v>
      </c>
    </row>
    <row r="40" spans="1:11" x14ac:dyDescent="0.25">
      <c r="A40" s="31"/>
      <c r="B40" s="18" t="s">
        <v>17</v>
      </c>
      <c r="C40" s="4">
        <v>2000</v>
      </c>
      <c r="D40" s="4">
        <v>2000</v>
      </c>
      <c r="E40" s="4">
        <v>2000</v>
      </c>
      <c r="F40" s="4">
        <v>2000</v>
      </c>
    </row>
    <row r="41" spans="1:11" x14ac:dyDescent="0.25">
      <c r="A41" s="31"/>
      <c r="B41" s="13" t="s">
        <v>29</v>
      </c>
      <c r="C41" s="4">
        <f>C36+C37+C39+C40</f>
        <v>11500</v>
      </c>
      <c r="D41" s="4">
        <f>D36+D37+D39+D40</f>
        <v>11500</v>
      </c>
      <c r="E41" s="4">
        <f>E36+E37+E39+E40</f>
        <v>11500</v>
      </c>
      <c r="F41" s="4">
        <f>F36+F37+F39+F40</f>
        <v>11500</v>
      </c>
    </row>
    <row r="42" spans="1:11" x14ac:dyDescent="0.25">
      <c r="A42" s="31"/>
      <c r="B42" s="13" t="s">
        <v>30</v>
      </c>
      <c r="C42" s="17">
        <f>C41/E1</f>
        <v>201.75438596491227</v>
      </c>
      <c r="D42" s="17">
        <f>D41/E1</f>
        <v>201.75438596491227</v>
      </c>
      <c r="E42" s="17">
        <f>E41/E1</f>
        <v>201.75438596491227</v>
      </c>
      <c r="F42" s="17">
        <f>F41/E1</f>
        <v>201.75438596491227</v>
      </c>
    </row>
    <row r="43" spans="1:11" x14ac:dyDescent="0.25">
      <c r="A43" s="24"/>
      <c r="B43" s="24"/>
      <c r="C43" s="25"/>
      <c r="D43" s="25"/>
      <c r="E43" s="25"/>
      <c r="F43" s="25"/>
    </row>
    <row r="44" spans="1:11" x14ac:dyDescent="0.25">
      <c r="A44" s="33"/>
      <c r="B44" s="26" t="s">
        <v>30</v>
      </c>
      <c r="C44" s="27">
        <f>C7+C21+C33+C42</f>
        <v>1594.9649122807018</v>
      </c>
      <c r="D44" s="28">
        <f>D7+D12+D21+D28+D33+D42</f>
        <v>1700.238596491228</v>
      </c>
      <c r="E44" s="27">
        <f>E7+E12+E21+E28+E33+E42</f>
        <v>1616.9</v>
      </c>
      <c r="F44" s="27">
        <f>F7+F12+F21+F28+F33+F42</f>
        <v>1589.1204678362574</v>
      </c>
    </row>
    <row r="45" spans="1:11" x14ac:dyDescent="0.25">
      <c r="A45" s="33"/>
      <c r="B45" s="26" t="s">
        <v>29</v>
      </c>
      <c r="C45" s="28">
        <f>C8+C20+C34+C41</f>
        <v>97063</v>
      </c>
      <c r="D45" s="29">
        <f>D8+D13+D20+D27+D34+D41</f>
        <v>103663.6</v>
      </c>
      <c r="E45" s="28">
        <f>E8+E13+E20+E27+E34+E41</f>
        <v>98613.3</v>
      </c>
      <c r="F45" s="28">
        <f>F8+F13+F20+F27+F34+F41</f>
        <v>96929.866666666669</v>
      </c>
    </row>
    <row r="46" spans="1:11" x14ac:dyDescent="0.25">
      <c r="A46" s="33"/>
      <c r="B46" s="2"/>
      <c r="C46" s="2"/>
      <c r="D46" s="2"/>
      <c r="E46" s="2"/>
      <c r="F46" s="2"/>
    </row>
    <row r="47" spans="1:11" x14ac:dyDescent="0.25">
      <c r="A47" s="34" t="s">
        <v>23</v>
      </c>
      <c r="B47" s="34"/>
      <c r="C47" s="34"/>
      <c r="D47" s="34"/>
      <c r="E47" s="34"/>
      <c r="F47" s="34"/>
    </row>
    <row r="48" spans="1:11" x14ac:dyDescent="0.25">
      <c r="A48" s="34" t="s">
        <v>22</v>
      </c>
      <c r="B48" s="34"/>
      <c r="C48" s="34"/>
      <c r="D48" s="34"/>
      <c r="E48" s="34"/>
      <c r="F48" s="34"/>
    </row>
  </sheetData>
  <mergeCells count="20">
    <mergeCell ref="A44:A46"/>
    <mergeCell ref="A48:F48"/>
    <mergeCell ref="A47:F47"/>
    <mergeCell ref="A1:C1"/>
    <mergeCell ref="A14:F14"/>
    <mergeCell ref="A15:B15"/>
    <mergeCell ref="A16:A21"/>
    <mergeCell ref="A2:B2"/>
    <mergeCell ref="A3:F3"/>
    <mergeCell ref="A4:B4"/>
    <mergeCell ref="A5:A8"/>
    <mergeCell ref="A10:A13"/>
    <mergeCell ref="A30:B30"/>
    <mergeCell ref="A35:B35"/>
    <mergeCell ref="A38:B38"/>
    <mergeCell ref="A23:A28"/>
    <mergeCell ref="A29:F29"/>
    <mergeCell ref="A33:A34"/>
    <mergeCell ref="A36:A37"/>
    <mergeCell ref="A39:A42"/>
  </mergeCells>
  <pageMargins left="0.70866141732283472" right="0.70866141732283472" top="0.74803149606299213" bottom="0.74803149606299213" header="0.31496062992125984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Формулы!$A$2:$A$5</xm:f>
          </x14:formula1>
          <xm:sqref>B26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13.85546875" bestFit="1" customWidth="1"/>
    <col min="4" max="4" width="13.85546875" bestFit="1" customWidth="1"/>
  </cols>
  <sheetData>
    <row r="1" spans="1:10" x14ac:dyDescent="0.25">
      <c r="A1" s="41" t="s">
        <v>34</v>
      </c>
      <c r="B1" s="42"/>
    </row>
    <row r="2" spans="1:10" x14ac:dyDescent="0.25">
      <c r="A2" t="s">
        <v>18</v>
      </c>
      <c r="B2">
        <v>2000</v>
      </c>
    </row>
    <row r="3" spans="1:10" x14ac:dyDescent="0.25">
      <c r="A3" t="s">
        <v>19</v>
      </c>
      <c r="B3">
        <v>3000</v>
      </c>
    </row>
    <row r="4" spans="1:10" x14ac:dyDescent="0.25">
      <c r="A4" t="s">
        <v>20</v>
      </c>
      <c r="B4">
        <v>4000</v>
      </c>
    </row>
    <row r="5" spans="1:10" x14ac:dyDescent="0.25">
      <c r="A5" t="s">
        <v>21</v>
      </c>
      <c r="B5">
        <v>5000</v>
      </c>
    </row>
    <row r="6" spans="1:10" x14ac:dyDescent="0.25">
      <c r="A6" s="1"/>
      <c r="I6" s="1"/>
    </row>
    <row r="7" spans="1:10" x14ac:dyDescent="0.25">
      <c r="A7" s="1"/>
      <c r="J7" s="1"/>
    </row>
    <row r="8" spans="1:10" x14ac:dyDescent="0.25">
      <c r="A8" s="1"/>
      <c r="J8" s="1"/>
    </row>
    <row r="9" spans="1:10" x14ac:dyDescent="0.25">
      <c r="A9" s="1"/>
      <c r="J9" s="1"/>
    </row>
    <row r="10" spans="1:10" x14ac:dyDescent="0.25">
      <c r="A10" s="1"/>
      <c r="J10" s="1"/>
    </row>
    <row r="11" spans="1:10" x14ac:dyDescent="0.25">
      <c r="A11" s="1"/>
      <c r="J11" s="1"/>
    </row>
    <row r="12" spans="1:10" x14ac:dyDescent="0.25">
      <c r="A12" s="1"/>
      <c r="J12" s="1"/>
    </row>
    <row r="13" spans="1:10" x14ac:dyDescent="0.25">
      <c r="A13" s="1"/>
      <c r="J13" s="1"/>
    </row>
    <row r="14" spans="1:10" x14ac:dyDescent="0.25">
      <c r="A14" s="1"/>
    </row>
    <row r="15" spans="1:10" x14ac:dyDescent="0.25">
      <c r="A15" s="1"/>
    </row>
    <row r="16" spans="1:10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dataConsolidate>
    <dataRefs count="1">
      <dataRef ref="A1:A9" sheet="Формулы"/>
    </dataRefs>
  </dataConsolidate>
  <mergeCells count="1">
    <mergeCell ref="A1:B1"/>
  </mergeCells>
  <pageMargins left="0.7" right="0.7" top="0.75" bottom="0.75" header="0.3" footer="0.3"/>
  <pageSetup paperSize="9" orientation="portrait" horizontalDpi="200" verticalDpi="200" copies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LAL | Torbay</vt:lpstr>
      <vt:lpstr>Формулы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2014-05-05T11:52:19Z</dcterms:modified>
</cp:coreProperties>
</file>