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5" i="2" l="1"/>
  <c r="H25" i="2" s="1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24" i="2"/>
  <c r="D23" i="2"/>
  <c r="L23" i="2"/>
  <c r="D24" i="2"/>
  <c r="I24" i="2"/>
  <c r="H23" i="2" s="1"/>
  <c r="J24" i="2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L24" i="2"/>
  <c r="D25" i="2"/>
  <c r="L25" i="2"/>
  <c r="D26" i="2"/>
  <c r="L26" i="2"/>
  <c r="D27" i="2"/>
  <c r="L27" i="2"/>
  <c r="D28" i="2"/>
  <c r="L28" i="2"/>
  <c r="D29" i="2"/>
  <c r="L29" i="2"/>
  <c r="D30" i="2"/>
  <c r="L30" i="2"/>
  <c r="D31" i="2"/>
  <c r="L31" i="2"/>
  <c r="D32" i="2"/>
  <c r="L32" i="2"/>
  <c r="D33" i="2"/>
  <c r="L33" i="2"/>
  <c r="D34" i="2"/>
  <c r="L34" i="2"/>
  <c r="D35" i="2"/>
  <c r="L35" i="2"/>
  <c r="D36" i="2"/>
  <c r="L36" i="2"/>
  <c r="D37" i="2"/>
  <c r="L37" i="2"/>
  <c r="D38" i="2"/>
  <c r="L38" i="2"/>
  <c r="D39" i="2"/>
  <c r="L39" i="2"/>
  <c r="H24" i="2" l="1"/>
  <c r="I25" i="2"/>
  <c r="I26" i="2" s="1"/>
  <c r="H26" i="2" l="1"/>
  <c r="I27" i="2"/>
  <c r="I28" i="2" l="1"/>
  <c r="H27" i="2"/>
  <c r="I29" i="2" l="1"/>
  <c r="H28" i="2"/>
  <c r="I30" i="2" l="1"/>
  <c r="H29" i="2"/>
  <c r="H30" i="2" l="1"/>
  <c r="I31" i="2"/>
  <c r="H31" i="2" l="1"/>
  <c r="I32" i="2"/>
  <c r="H32" i="2" l="1"/>
  <c r="I33" i="2"/>
  <c r="I34" i="2" l="1"/>
  <c r="H33" i="2"/>
  <c r="H34" i="2" l="1"/>
  <c r="I35" i="2"/>
  <c r="H35" i="2" l="1"/>
  <c r="I36" i="2"/>
  <c r="H36" i="2" l="1"/>
  <c r="I37" i="2"/>
  <c r="I38" i="2" l="1"/>
  <c r="H37" i="2"/>
  <c r="H38" i="2" l="1"/>
  <c r="I39" i="2"/>
  <c r="H39" i="2" s="1"/>
</calcChain>
</file>

<file path=xl/sharedStrings.xml><?xml version="1.0" encoding="utf-8"?>
<sst xmlns="http://schemas.openxmlformats.org/spreadsheetml/2006/main" count="18" uniqueCount="18">
  <si>
    <t>Ставка %</t>
  </si>
  <si>
    <t xml:space="preserve">Дата
зарахування
 кредита </t>
  </si>
  <si>
    <t>Договор</t>
  </si>
  <si>
    <t>Срок</t>
  </si>
  <si>
    <t>ставка</t>
  </si>
  <si>
    <t>до 1 года</t>
  </si>
  <si>
    <t>База расчета</t>
  </si>
  <si>
    <t>Начальная дата</t>
  </si>
  <si>
    <t>Конечная дата</t>
  </si>
  <si>
    <t>Количество дней</t>
  </si>
  <si>
    <t>Остаток</t>
  </si>
  <si>
    <t>% уплач ежекварт с 1-25 чило месяца,следующего за последним месяц отчетного кв,в кот они бЫли начисл</t>
  </si>
  <si>
    <t>Сума процентов</t>
  </si>
  <si>
    <t>Поступление</t>
  </si>
  <si>
    <t>Погашение</t>
  </si>
  <si>
    <t>сумма кредита</t>
  </si>
  <si>
    <t>Сумма 
погашения кредита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</si>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</sst>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#,##0.00_ ;[Red]\-#,##0.00\ "/>
    <numFmt numFmtId="165" formatCode="dd/mm/yy;@"/>
    <numFmt numFmtId="166" formatCode="[$$-1004]#,##0.00"/>
    <numFmt numFmtId="167" formatCode="[$$-85D]#,##0.00"/>
    <numFmt numFmtId="168" formatCode="[$$-83E]#,##0.00"/>
    <numFmt numFmtId="169" formatCode="#,##0.00\ [$€-1]"/>
    <numFmt numFmtId="170" formatCode="[$$-86B]\ #,##0.00"/>
    <numFmt numFmtId="171" formatCode="0.0%"/>
    <numFmt numFmtId="172" formatCode="#,##0.00\ [$€-456]"/>
    <numFmt numFmtId="173" formatCode="[$$-476]#,##0.00"/>
    <numFmt numFmtId="174" formatCode="[$$-300A]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name val="Arial Cyr"/>
      <charset val="204"/>
    </font>
    <font>
      <sz val="11"/>
      <color indexed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6"/>
      <color indexed="49"/>
      <name val="Times New Roman"/>
      <family val="1"/>
      <charset val="204"/>
    </font>
    <font>
      <b/>
      <sz val="11"/>
      <color indexed="49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14" fontId="0" fillId="0" borderId="0" xfId="0" applyNumberFormat="1"/>
    <xf numFmtId="166" fontId="0" fillId="0" borderId="0" xfId="0" applyNumberFormat="1"/>
    <xf numFmtId="167" fontId="0" fillId="0" borderId="0" xfId="0" applyNumberFormat="1"/>
    <xf numFmtId="14" fontId="10" fillId="0" borderId="0" xfId="0" applyNumberFormat="1" applyFont="1"/>
    <xf numFmtId="9" fontId="11" fillId="0" borderId="0" xfId="0" applyNumberFormat="1" applyFont="1"/>
    <xf numFmtId="10" fontId="11" fillId="0" borderId="0" xfId="0" applyNumberFormat="1" applyFont="1"/>
    <xf numFmtId="9" fontId="0" fillId="0" borderId="0" xfId="0" applyNumberFormat="1"/>
    <xf numFmtId="168" fontId="11" fillId="0" borderId="0" xfId="0" applyNumberFormat="1" applyFont="1"/>
    <xf numFmtId="0" fontId="7" fillId="0" borderId="0" xfId="0" applyFont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169" fontId="0" fillId="0" borderId="1" xfId="0" applyNumberFormat="1" applyBorder="1"/>
    <xf numFmtId="14" fontId="4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70" fontId="4" fillId="4" borderId="1" xfId="0" applyNumberFormat="1" applyFont="1" applyFill="1" applyBorder="1" applyAlignment="1">
      <alignment horizontal="center"/>
    </xf>
    <xf numFmtId="171" fontId="3" fillId="0" borderId="1" xfId="0" applyNumberFormat="1" applyFont="1" applyFill="1" applyBorder="1" applyAlignment="1">
      <alignment horizontal="center"/>
    </xf>
    <xf numFmtId="167" fontId="3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70" fontId="0" fillId="0" borderId="1" xfId="0" applyNumberFormat="1" applyFill="1" applyBorder="1"/>
    <xf numFmtId="172" fontId="4" fillId="0" borderId="1" xfId="1" applyNumberFormat="1" applyFont="1" applyFill="1" applyBorder="1" applyAlignment="1">
      <alignment horizontal="right"/>
    </xf>
    <xf numFmtId="171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/>
    <xf numFmtId="173" fontId="4" fillId="4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170" fontId="0" fillId="0" borderId="0" xfId="0" applyNumberFormat="1"/>
    <xf numFmtId="174" fontId="0" fillId="0" borderId="0" xfId="0" applyNumberFormat="1"/>
    <xf numFmtId="0" fontId="0" fillId="0" borderId="0" xfId="0" applyBorder="1"/>
    <xf numFmtId="165" fontId="4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/>
    <xf numFmtId="166" fontId="4" fillId="0" borderId="1" xfId="0" applyNumberFormat="1" applyFont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66" fontId="14" fillId="0" borderId="1" xfId="1" applyNumberFormat="1" applyFont="1" applyFill="1" applyBorder="1" applyAlignment="1">
      <alignment horizontal="right"/>
    </xf>
    <xf numFmtId="166" fontId="4" fillId="5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167" fontId="0" fillId="0" borderId="1" xfId="0" applyNumberFormat="1" applyBorder="1"/>
    <xf numFmtId="166" fontId="0" fillId="0" borderId="1" xfId="0" applyNumberFormat="1" applyBorder="1"/>
    <xf numFmtId="167" fontId="3" fillId="3" borderId="2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/>
    </xf>
    <xf numFmtId="167" fontId="8" fillId="0" borderId="2" xfId="0" applyNumberFormat="1" applyFont="1" applyFill="1" applyBorder="1"/>
    <xf numFmtId="167" fontId="8" fillId="0" borderId="2" xfId="0" applyNumberFormat="1" applyFont="1" applyBorder="1"/>
    <xf numFmtId="167" fontId="8" fillId="0" borderId="2" xfId="1" applyNumberFormat="1" applyFont="1" applyBorder="1"/>
    <xf numFmtId="167" fontId="8" fillId="0" borderId="2" xfId="1" applyNumberFormat="1" applyFont="1" applyFill="1" applyBorder="1"/>
    <xf numFmtId="167" fontId="0" fillId="0" borderId="2" xfId="0" applyNumberFormat="1" applyBorder="1"/>
    <xf numFmtId="0" fontId="0" fillId="0" borderId="3" xfId="0" applyBorder="1"/>
    <xf numFmtId="14" fontId="4" fillId="0" borderId="3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right"/>
    </xf>
    <xf numFmtId="0" fontId="2" fillId="0" borderId="0" xfId="0" applyFont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43" fontId="3" fillId="0" borderId="0" xfId="1" applyFont="1" applyFill="1" applyBorder="1" applyAlignment="1"/>
    <xf numFmtId="0" fontId="7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/>
    </xf>
    <xf numFmtId="43" fontId="9" fillId="0" borderId="0" xfId="0" applyNumberFormat="1" applyFont="1" applyFill="1" applyBorder="1"/>
    <xf numFmtId="4" fontId="9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/>
    <xf numFmtId="43" fontId="4" fillId="0" borderId="0" xfId="1" applyNumberFormat="1" applyFont="1" applyFill="1" applyBorder="1" applyAlignment="1">
      <alignment horizontal="right"/>
    </xf>
    <xf numFmtId="43" fontId="9" fillId="0" borderId="0" xfId="1" applyFont="1" applyFill="1" applyBorder="1"/>
    <xf numFmtId="43" fontId="4" fillId="0" borderId="0" xfId="1" applyFont="1" applyFill="1" applyBorder="1"/>
    <xf numFmtId="43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wrapText="1"/>
    </xf>
    <xf numFmtId="43" fontId="4" fillId="0" borderId="0" xfId="1" applyFont="1" applyFill="1" applyBorder="1" applyAlignment="1">
      <alignment wrapText="1"/>
    </xf>
    <xf numFmtId="165" fontId="9" fillId="0" borderId="0" xfId="0" applyNumberFormat="1" applyFont="1" applyFill="1" applyBorder="1" applyAlignment="1">
      <alignment horizontal="center"/>
    </xf>
    <xf numFmtId="43" fontId="8" fillId="0" borderId="0" xfId="1" applyFont="1" applyFill="1" applyBorder="1"/>
    <xf numFmtId="43" fontId="3" fillId="0" borderId="0" xfId="0" applyNumberFormat="1" applyFont="1" applyFill="1" applyBorder="1" applyAlignment="1"/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workbookViewId="0">
      <selection activeCell="B14" sqref="B14"/>
    </sheetView>
  </sheetViews>
  <sheetFormatPr defaultRowHeight="15" x14ac:dyDescent="0.25"/>
  <cols>
    <col min="1" max="1" width="26.85546875" style="40" bestFit="1" customWidth="1"/>
    <col min="2" max="3" width="17.5703125" style="40" bestFit="1" customWidth="1"/>
    <col min="4" max="4" width="68.28515625" style="40" bestFit="1" customWidth="1"/>
    <col min="5" max="8" width="9.140625" style="40"/>
    <col min="9" max="9" width="16.28515625" style="40" bestFit="1" customWidth="1"/>
    <col min="10" max="16384" width="9.140625" style="40"/>
  </cols>
  <sheetData>
    <row r="1" spans="1:9" x14ac:dyDescent="0.25">
      <c r="A1" s="75"/>
      <c r="B1" s="76"/>
      <c r="C1" s="77"/>
      <c r="D1" s="65"/>
      <c r="E1" s="41"/>
      <c r="F1" s="78"/>
      <c r="G1" s="78"/>
      <c r="H1" s="78"/>
      <c r="I1" s="67"/>
    </row>
    <row r="2" spans="1:9" x14ac:dyDescent="0.25">
      <c r="A2" s="75"/>
      <c r="B2" s="76"/>
      <c r="C2" s="79"/>
      <c r="D2" s="65"/>
      <c r="E2" s="41"/>
      <c r="F2" s="80"/>
      <c r="G2" s="80"/>
      <c r="H2" s="80"/>
      <c r="I2" s="38"/>
    </row>
    <row r="3" spans="1:9" x14ac:dyDescent="0.25">
      <c r="A3" s="75"/>
      <c r="B3" s="76"/>
      <c r="C3" s="66"/>
      <c r="D3" s="66"/>
      <c r="E3" s="66"/>
      <c r="F3" s="80"/>
      <c r="G3" s="80"/>
      <c r="H3" s="80"/>
      <c r="I3" s="67"/>
    </row>
    <row r="4" spans="1:9" x14ac:dyDescent="0.25">
      <c r="A4" s="75"/>
      <c r="B4" s="76"/>
      <c r="C4" s="38"/>
      <c r="D4" s="67"/>
      <c r="E4" s="68"/>
      <c r="F4" s="81"/>
      <c r="G4" s="81"/>
      <c r="H4" s="82"/>
      <c r="I4" s="69"/>
    </row>
    <row r="5" spans="1:9" x14ac:dyDescent="0.25">
      <c r="A5" s="75"/>
      <c r="B5" s="76"/>
      <c r="C5" s="37"/>
      <c r="D5" s="67"/>
      <c r="E5" s="68"/>
      <c r="F5" s="81"/>
      <c r="G5" s="81"/>
      <c r="H5" s="82"/>
      <c r="I5" s="69"/>
    </row>
    <row r="6" spans="1:9" x14ac:dyDescent="0.25">
      <c r="A6" s="75"/>
      <c r="B6" s="76"/>
      <c r="C6" s="38"/>
      <c r="D6" s="67"/>
      <c r="E6" s="68"/>
      <c r="F6" s="70"/>
      <c r="G6" s="70"/>
      <c r="H6" s="71"/>
      <c r="I6" s="69"/>
    </row>
    <row r="7" spans="1:9" x14ac:dyDescent="0.25">
      <c r="A7" s="75"/>
      <c r="B7" s="76"/>
      <c r="C7" s="37"/>
      <c r="D7" s="67"/>
      <c r="E7" s="68"/>
      <c r="F7" s="70"/>
      <c r="G7" s="70"/>
      <c r="H7" s="71"/>
      <c r="I7" s="69"/>
    </row>
    <row r="8" spans="1:9" x14ac:dyDescent="0.25">
      <c r="A8" s="75"/>
      <c r="B8" s="76"/>
      <c r="C8" s="66"/>
      <c r="D8" s="67"/>
      <c r="E8" s="68"/>
      <c r="F8" s="83"/>
      <c r="G8" s="84"/>
      <c r="H8" s="84"/>
      <c r="I8" s="67"/>
    </row>
    <row r="9" spans="1:9" x14ac:dyDescent="0.25">
      <c r="A9" s="75"/>
      <c r="B9" s="76"/>
      <c r="C9" s="66"/>
      <c r="D9" s="67"/>
      <c r="E9" s="67"/>
      <c r="F9" s="81"/>
      <c r="G9" s="81"/>
      <c r="H9" s="85"/>
      <c r="I9" s="72"/>
    </row>
    <row r="10" spans="1:9" x14ac:dyDescent="0.25">
      <c r="A10" s="75"/>
      <c r="B10" s="76"/>
      <c r="C10" s="86"/>
      <c r="D10" s="73"/>
      <c r="E10" s="67"/>
      <c r="F10" s="81"/>
      <c r="G10" s="81"/>
      <c r="H10" s="85"/>
      <c r="I10" s="72"/>
    </row>
    <row r="11" spans="1:9" x14ac:dyDescent="0.25">
      <c r="A11" s="75"/>
      <c r="B11" s="76"/>
      <c r="C11" s="67"/>
      <c r="D11" s="67"/>
      <c r="E11" s="37"/>
      <c r="F11" s="83"/>
      <c r="G11" s="84"/>
      <c r="H11" s="84"/>
    </row>
    <row r="12" spans="1:9" x14ac:dyDescent="0.25">
      <c r="A12" s="75"/>
      <c r="B12" s="76"/>
      <c r="C12" s="87"/>
      <c r="D12" s="67"/>
      <c r="E12" s="67"/>
      <c r="F12" s="81"/>
      <c r="G12" s="81"/>
      <c r="H12" s="88"/>
    </row>
    <row r="13" spans="1:9" x14ac:dyDescent="0.25">
      <c r="A13" s="75"/>
      <c r="B13" s="76"/>
      <c r="C13" s="67"/>
      <c r="D13" s="67"/>
      <c r="E13" s="67"/>
      <c r="F13" s="81"/>
      <c r="G13" s="81"/>
      <c r="H13" s="88"/>
    </row>
    <row r="14" spans="1:9" x14ac:dyDescent="0.25">
      <c r="A14" s="75"/>
      <c r="B14" s="76"/>
      <c r="C14" s="89"/>
      <c r="D14" s="67"/>
      <c r="E14" s="67"/>
      <c r="F14" s="83"/>
      <c r="G14" s="84"/>
      <c r="H14" s="67"/>
    </row>
    <row r="15" spans="1:9" x14ac:dyDescent="0.25">
      <c r="A15" s="75"/>
      <c r="B15" s="76"/>
      <c r="C15" s="74"/>
      <c r="D15" s="67"/>
      <c r="E15" s="67"/>
      <c r="F15" s="90"/>
      <c r="G15" s="90"/>
      <c r="H15" s="91"/>
      <c r="I15" s="92"/>
    </row>
    <row r="16" spans="1:9" x14ac:dyDescent="0.25">
      <c r="A16" s="75"/>
      <c r="B16" s="76"/>
      <c r="C16" s="93"/>
      <c r="E16" s="67"/>
      <c r="F16" s="90"/>
      <c r="G16" s="90"/>
      <c r="H16" s="91"/>
    </row>
    <row r="17" spans="1:9" x14ac:dyDescent="0.25">
      <c r="A17" s="75"/>
      <c r="B17" s="76"/>
      <c r="C17" s="74"/>
      <c r="D17" s="74"/>
      <c r="E17" s="74"/>
      <c r="F17" s="66"/>
    </row>
    <row r="18" spans="1:9" x14ac:dyDescent="0.25">
      <c r="A18" s="75"/>
      <c r="B18" s="76"/>
      <c r="C18" s="38"/>
      <c r="D18" s="94"/>
      <c r="E18" s="74"/>
      <c r="F18" s="67"/>
    </row>
    <row r="20" spans="1:9" x14ac:dyDescent="0.25">
      <c r="A20" s="38"/>
      <c r="B20" s="38"/>
      <c r="C20" s="38"/>
      <c r="D20" s="38"/>
      <c r="E20" s="95"/>
      <c r="F20" s="96"/>
      <c r="G20" s="97"/>
      <c r="H20" s="95"/>
      <c r="I20" s="41"/>
    </row>
    <row r="21" spans="1:9" x14ac:dyDescent="0.25">
      <c r="A21" s="38"/>
      <c r="B21" s="38"/>
      <c r="C21" s="38"/>
      <c r="D21" s="38"/>
      <c r="E21" s="95"/>
      <c r="F21" s="96"/>
      <c r="G21" s="97"/>
      <c r="H21" s="95"/>
      <c r="I21" s="41"/>
    </row>
    <row r="22" spans="1:9" x14ac:dyDescent="0.25">
      <c r="A22" s="39"/>
      <c r="B22" s="63"/>
      <c r="C22" s="39"/>
      <c r="D22" s="42"/>
      <c r="E22" s="39"/>
      <c r="F22" s="42"/>
      <c r="G22" s="39"/>
      <c r="H22" s="98"/>
      <c r="I22" s="99"/>
    </row>
    <row r="23" spans="1:9" x14ac:dyDescent="0.25">
      <c r="A23" s="39"/>
      <c r="B23" s="63"/>
      <c r="C23" s="39"/>
      <c r="D23" s="42"/>
      <c r="E23" s="39"/>
      <c r="F23" s="100"/>
      <c r="G23" s="101"/>
      <c r="H23" s="102"/>
      <c r="I23" s="99"/>
    </row>
    <row r="24" spans="1:9" x14ac:dyDescent="0.25">
      <c r="A24" s="39"/>
      <c r="B24" s="103"/>
      <c r="C24" s="39"/>
      <c r="D24" s="42"/>
      <c r="E24" s="39"/>
      <c r="F24" s="100"/>
      <c r="G24" s="36"/>
      <c r="H24" s="102"/>
      <c r="I24" s="99"/>
    </row>
    <row r="25" spans="1:9" x14ac:dyDescent="0.25">
      <c r="A25" s="39"/>
      <c r="B25" s="63"/>
      <c r="C25" s="39"/>
      <c r="D25" s="42"/>
      <c r="E25" s="39"/>
      <c r="F25" s="100"/>
      <c r="G25" s="101"/>
      <c r="H25" s="102"/>
      <c r="I25" s="99"/>
    </row>
    <row r="26" spans="1:9" x14ac:dyDescent="0.25">
      <c r="A26" s="39"/>
      <c r="B26" s="63"/>
      <c r="C26" s="39"/>
      <c r="D26" s="42"/>
      <c r="E26" s="39"/>
      <c r="F26" s="100"/>
      <c r="G26" s="101"/>
      <c r="H26" s="102"/>
      <c r="I26" s="99"/>
    </row>
    <row r="27" spans="1:9" x14ac:dyDescent="0.25">
      <c r="A27" s="39"/>
      <c r="B27" s="63"/>
      <c r="C27" s="39"/>
      <c r="D27" s="42"/>
      <c r="E27" s="39"/>
      <c r="F27" s="42"/>
      <c r="G27" s="36"/>
      <c r="H27" s="98"/>
      <c r="I27" s="104"/>
    </row>
    <row r="28" spans="1:9" x14ac:dyDescent="0.25">
      <c r="A28" s="39"/>
      <c r="B28" s="105"/>
      <c r="C28" s="39"/>
      <c r="D28" s="42"/>
      <c r="E28" s="39"/>
      <c r="F28" s="100"/>
      <c r="G28" s="101"/>
      <c r="H28" s="102"/>
      <c r="I28" s="104"/>
    </row>
    <row r="29" spans="1:9" x14ac:dyDescent="0.25">
      <c r="A29" s="39"/>
      <c r="B29" s="105"/>
      <c r="C29" s="39"/>
      <c r="D29" s="42"/>
      <c r="E29" s="39"/>
      <c r="F29" s="100"/>
      <c r="G29" s="36"/>
      <c r="H29" s="102"/>
      <c r="I29" s="104"/>
    </row>
    <row r="30" spans="1:9" x14ac:dyDescent="0.25">
      <c r="A30" s="106"/>
      <c r="B30" s="105"/>
      <c r="C30" s="39"/>
      <c r="D30" s="42"/>
      <c r="E30" s="39"/>
      <c r="F30" s="100"/>
      <c r="G30" s="101"/>
      <c r="H30" s="102"/>
      <c r="I30" s="104"/>
    </row>
    <row r="31" spans="1:9" x14ac:dyDescent="0.25">
      <c r="A31" s="39"/>
      <c r="B31" s="105"/>
      <c r="C31" s="39"/>
      <c r="D31" s="42"/>
      <c r="E31" s="39"/>
      <c r="F31" s="100"/>
      <c r="G31" s="36"/>
      <c r="H31" s="102"/>
      <c r="I31" s="104"/>
    </row>
    <row r="32" spans="1:9" x14ac:dyDescent="0.25">
      <c r="A32" s="39"/>
      <c r="B32" s="105"/>
      <c r="C32" s="39"/>
      <c r="D32" s="42"/>
      <c r="E32" s="39"/>
      <c r="F32" s="100"/>
      <c r="G32" s="36"/>
      <c r="H32" s="102"/>
      <c r="I32" s="104"/>
    </row>
    <row r="33" spans="1:9" x14ac:dyDescent="0.25">
      <c r="A33" s="39"/>
      <c r="B33" s="105"/>
      <c r="C33" s="39"/>
      <c r="D33" s="42"/>
      <c r="E33" s="39"/>
      <c r="F33" s="100"/>
      <c r="G33" s="101"/>
      <c r="H33" s="102"/>
      <c r="I33" s="104"/>
    </row>
    <row r="34" spans="1:9" x14ac:dyDescent="0.25">
      <c r="A34" s="39"/>
      <c r="B34" s="105"/>
      <c r="C34" s="39"/>
      <c r="D34" s="42"/>
      <c r="E34" s="39"/>
      <c r="F34" s="100"/>
      <c r="G34" s="36"/>
      <c r="H34" s="102"/>
      <c r="I34" s="104"/>
    </row>
    <row r="35" spans="1:9" x14ac:dyDescent="0.25">
      <c r="A35" s="39"/>
      <c r="B35" s="105"/>
      <c r="C35" s="39"/>
      <c r="D35" s="42"/>
      <c r="E35" s="39"/>
      <c r="F35" s="100"/>
      <c r="G35" s="101"/>
      <c r="H35" s="102"/>
      <c r="I35" s="104"/>
    </row>
    <row r="36" spans="1:9" x14ac:dyDescent="0.25">
      <c r="A36" s="39"/>
      <c r="B36" s="105"/>
      <c r="C36" s="39"/>
      <c r="D36" s="42"/>
      <c r="E36" s="39"/>
      <c r="F36" s="100"/>
      <c r="G36" s="101"/>
      <c r="H36" s="102"/>
      <c r="I36" s="104"/>
    </row>
    <row r="37" spans="1:9" x14ac:dyDescent="0.25">
      <c r="A37" s="39"/>
      <c r="B37" s="105"/>
      <c r="C37" s="39"/>
      <c r="D37" s="42"/>
      <c r="E37" s="39"/>
      <c r="F37" s="100"/>
      <c r="G37" s="36"/>
      <c r="H37" s="102"/>
      <c r="I37" s="104"/>
    </row>
    <row r="38" spans="1:9" x14ac:dyDescent="0.25">
      <c r="A38" s="39"/>
      <c r="B38" s="105"/>
      <c r="C38" s="39"/>
      <c r="D38" s="42"/>
      <c r="E38" s="39"/>
      <c r="F38" s="100"/>
      <c r="G38" s="101"/>
      <c r="H38" s="102"/>
      <c r="I38" s="104"/>
    </row>
    <row r="39" spans="1:9" x14ac:dyDescent="0.25">
      <c r="A39" s="39"/>
      <c r="B39" s="105"/>
    </row>
    <row r="40" spans="1:9" x14ac:dyDescent="0.25">
      <c r="A40" s="39"/>
      <c r="B40" s="105"/>
      <c r="C40" s="39"/>
      <c r="D40" s="42"/>
      <c r="E40" s="39"/>
      <c r="F40" s="42"/>
      <c r="G40" s="36"/>
      <c r="H40" s="98"/>
      <c r="I40" s="104"/>
    </row>
    <row r="41" spans="1:9" x14ac:dyDescent="0.25">
      <c r="A41" s="39"/>
      <c r="B41" s="105"/>
      <c r="C41" s="39"/>
      <c r="D41" s="42"/>
      <c r="E41" s="39"/>
      <c r="F41" s="42"/>
      <c r="G41" s="101"/>
      <c r="H41" s="102"/>
      <c r="I41" s="104"/>
    </row>
    <row r="42" spans="1:9" x14ac:dyDescent="0.25">
      <c r="A42" s="39"/>
      <c r="B42" s="105"/>
      <c r="C42" s="39"/>
      <c r="D42" s="42"/>
      <c r="E42" s="39"/>
      <c r="F42" s="42"/>
      <c r="G42" s="36"/>
      <c r="H42" s="98"/>
      <c r="I42" s="104"/>
    </row>
    <row r="43" spans="1:9" x14ac:dyDescent="0.25">
      <c r="A43" s="39"/>
      <c r="B43" s="105"/>
      <c r="C43" s="39"/>
      <c r="D43" s="42"/>
      <c r="E43" s="39"/>
      <c r="F43" s="42"/>
      <c r="G43" s="101"/>
      <c r="H43" s="102"/>
      <c r="I43" s="105"/>
    </row>
    <row r="44" spans="1:9" x14ac:dyDescent="0.25">
      <c r="A44" s="107"/>
      <c r="B44" s="108"/>
      <c r="C44" s="39"/>
      <c r="D44" s="42"/>
      <c r="E44" s="39"/>
      <c r="F44" s="42"/>
      <c r="G44" s="36"/>
      <c r="H44" s="98"/>
      <c r="I44" s="105"/>
    </row>
    <row r="45" spans="1:9" x14ac:dyDescent="0.25">
      <c r="A45" s="39"/>
      <c r="B45" s="105"/>
      <c r="C45" s="39"/>
      <c r="D45" s="42"/>
      <c r="E45" s="39"/>
      <c r="F45" s="42"/>
      <c r="G45" s="101"/>
      <c r="H45" s="102"/>
      <c r="I45" s="105"/>
    </row>
    <row r="46" spans="1:9" x14ac:dyDescent="0.25">
      <c r="A46" s="39"/>
      <c r="B46" s="105"/>
      <c r="C46" s="39"/>
      <c r="D46" s="42"/>
      <c r="E46" s="39"/>
      <c r="F46" s="42"/>
      <c r="G46" s="36"/>
      <c r="H46" s="98"/>
      <c r="I46" s="105"/>
    </row>
    <row r="47" spans="1:9" x14ac:dyDescent="0.25">
      <c r="A47" s="39"/>
      <c r="B47" s="105"/>
      <c r="C47" s="39"/>
      <c r="D47" s="42"/>
      <c r="E47" s="39"/>
      <c r="F47" s="42"/>
      <c r="G47" s="101"/>
      <c r="H47" s="102"/>
      <c r="I47" s="105"/>
    </row>
    <row r="48" spans="1:9" x14ac:dyDescent="0.25">
      <c r="A48" s="39"/>
      <c r="B48" s="105"/>
      <c r="C48" s="39"/>
      <c r="D48" s="42"/>
      <c r="E48" s="39"/>
      <c r="F48" s="42"/>
      <c r="G48" s="36"/>
      <c r="H48" s="98"/>
      <c r="I48" s="105"/>
    </row>
    <row r="49" spans="1:9" x14ac:dyDescent="0.25">
      <c r="A49" s="39"/>
      <c r="B49" s="105"/>
      <c r="C49" s="39"/>
      <c r="D49" s="42"/>
      <c r="E49" s="39"/>
      <c r="F49" s="42"/>
      <c r="G49" s="101"/>
      <c r="H49" s="102"/>
      <c r="I49" s="105"/>
    </row>
    <row r="50" spans="1:9" x14ac:dyDescent="0.25">
      <c r="A50" s="39"/>
      <c r="B50" s="105"/>
      <c r="C50" s="39"/>
      <c r="D50" s="42"/>
      <c r="E50" s="39"/>
      <c r="F50" s="42"/>
      <c r="G50" s="36"/>
      <c r="H50" s="102"/>
      <c r="I50" s="105"/>
    </row>
    <row r="51" spans="1:9" x14ac:dyDescent="0.25">
      <c r="A51" s="39"/>
      <c r="B51" s="105"/>
      <c r="C51" s="39"/>
      <c r="D51" s="42"/>
      <c r="E51" s="39"/>
      <c r="F51" s="42"/>
      <c r="G51" s="101"/>
      <c r="H51" s="102"/>
      <c r="I51" s="105"/>
    </row>
    <row r="52" spans="1:9" x14ac:dyDescent="0.25">
      <c r="A52" s="39"/>
      <c r="B52" s="105"/>
      <c r="C52" s="39"/>
      <c r="D52" s="42"/>
      <c r="E52" s="39"/>
      <c r="F52" s="42"/>
      <c r="G52" s="36"/>
      <c r="H52" s="102"/>
      <c r="I52" s="105"/>
    </row>
    <row r="53" spans="1:9" x14ac:dyDescent="0.25">
      <c r="A53" s="39"/>
      <c r="B53" s="105"/>
      <c r="C53" s="39"/>
      <c r="D53" s="42"/>
      <c r="E53" s="39"/>
      <c r="F53" s="42"/>
      <c r="G53" s="101"/>
      <c r="H53" s="42"/>
      <c r="I53" s="105"/>
    </row>
    <row r="54" spans="1:9" x14ac:dyDescent="0.25">
      <c r="A54" s="39"/>
      <c r="B54" s="105"/>
      <c r="C54" s="39"/>
      <c r="D54" s="42"/>
      <c r="E54" s="39"/>
      <c r="F54" s="42"/>
      <c r="G54" s="36"/>
      <c r="H54" s="42"/>
      <c r="I54" s="105"/>
    </row>
    <row r="55" spans="1:9" x14ac:dyDescent="0.25">
      <c r="A55" s="39"/>
      <c r="B55" s="105"/>
      <c r="C55" s="39"/>
      <c r="D55" s="42"/>
      <c r="E55" s="39"/>
      <c r="F55" s="42"/>
      <c r="G55" s="101"/>
      <c r="H55" s="42"/>
      <c r="I55" s="105"/>
    </row>
    <row r="56" spans="1:9" x14ac:dyDescent="0.25">
      <c r="A56" s="39"/>
      <c r="B56" s="105"/>
      <c r="C56" s="39"/>
      <c r="D56" s="42"/>
      <c r="E56" s="39"/>
      <c r="F56" s="42"/>
      <c r="G56" s="36"/>
      <c r="H56" s="42"/>
      <c r="I56" s="105"/>
    </row>
    <row r="57" spans="1:9" x14ac:dyDescent="0.25">
      <c r="A57" s="39"/>
      <c r="B57" s="105"/>
      <c r="C57" s="39"/>
      <c r="D57" s="42"/>
      <c r="E57" s="39"/>
      <c r="F57" s="42"/>
      <c r="G57" s="101"/>
      <c r="H57" s="42"/>
      <c r="I57" s="105"/>
    </row>
    <row r="58" spans="1:9" x14ac:dyDescent="0.25">
      <c r="A58" s="39"/>
      <c r="B58" s="105"/>
      <c r="C58" s="39"/>
      <c r="D58" s="42"/>
      <c r="E58" s="39"/>
      <c r="F58" s="42"/>
      <c r="G58" s="36"/>
      <c r="H58" s="42"/>
      <c r="I58" s="105"/>
    </row>
    <row r="59" spans="1:9" x14ac:dyDescent="0.25">
      <c r="A59" s="39"/>
      <c r="B59" s="105"/>
      <c r="C59" s="39"/>
      <c r="D59" s="42"/>
      <c r="E59" s="39"/>
      <c r="F59" s="42"/>
      <c r="G59" s="101"/>
      <c r="H59" s="42"/>
      <c r="I59" s="105"/>
    </row>
    <row r="60" spans="1:9" x14ac:dyDescent="0.25">
      <c r="A60" s="39"/>
      <c r="B60" s="105"/>
      <c r="C60" s="39"/>
      <c r="D60" s="42"/>
      <c r="E60" s="39"/>
      <c r="F60" s="42"/>
      <c r="G60" s="36"/>
      <c r="H60" s="42"/>
      <c r="I60" s="105"/>
    </row>
    <row r="61" spans="1:9" x14ac:dyDescent="0.25">
      <c r="A61" s="39"/>
      <c r="B61" s="105"/>
      <c r="C61" s="39"/>
      <c r="D61" s="42"/>
      <c r="E61" s="39"/>
      <c r="F61" s="42"/>
      <c r="G61" s="101"/>
      <c r="H61" s="42"/>
      <c r="I61" s="105"/>
    </row>
    <row r="62" spans="1:9" x14ac:dyDescent="0.25">
      <c r="A62" s="39"/>
      <c r="B62" s="105"/>
      <c r="C62" s="39"/>
      <c r="D62" s="42"/>
      <c r="E62" s="39"/>
      <c r="F62" s="42"/>
      <c r="G62" s="36"/>
      <c r="H62" s="42"/>
      <c r="I62" s="105"/>
    </row>
    <row r="63" spans="1:9" x14ac:dyDescent="0.25">
      <c r="A63" s="39"/>
      <c r="B63" s="105"/>
      <c r="C63" s="39"/>
      <c r="D63" s="42"/>
      <c r="E63" s="39"/>
      <c r="F63" s="42"/>
      <c r="G63" s="101"/>
      <c r="H63" s="42"/>
      <c r="I63" s="105"/>
    </row>
    <row r="64" spans="1:9" x14ac:dyDescent="0.25">
      <c r="A64" s="39"/>
      <c r="B64" s="105"/>
      <c r="C64" s="39"/>
      <c r="D64" s="42"/>
      <c r="E64" s="39"/>
      <c r="F64" s="42"/>
      <c r="G64" s="36"/>
      <c r="H64" s="42"/>
      <c r="I64" s="105"/>
    </row>
    <row r="65" spans="1:9" x14ac:dyDescent="0.25">
      <c r="A65" s="39"/>
      <c r="B65" s="105"/>
      <c r="C65" s="39"/>
      <c r="D65" s="42"/>
      <c r="E65" s="39"/>
      <c r="F65" s="42"/>
      <c r="G65" s="101"/>
      <c r="H65" s="42"/>
      <c r="I65" s="105"/>
    </row>
    <row r="66" spans="1:9" x14ac:dyDescent="0.25">
      <c r="A66" s="39"/>
      <c r="B66" s="105"/>
      <c r="C66" s="39"/>
      <c r="D66" s="42"/>
      <c r="E66" s="39"/>
      <c r="F66" s="42"/>
      <c r="G66" s="36"/>
      <c r="H66" s="42"/>
      <c r="I66" s="105"/>
    </row>
    <row r="67" spans="1:9" x14ac:dyDescent="0.25">
      <c r="A67" s="39"/>
      <c r="B67" s="105"/>
      <c r="C67" s="39"/>
      <c r="D67" s="42"/>
      <c r="E67" s="39"/>
      <c r="F67" s="42"/>
      <c r="G67" s="101"/>
      <c r="H67" s="42"/>
      <c r="I67" s="105"/>
    </row>
    <row r="68" spans="1:9" x14ac:dyDescent="0.25">
      <c r="A68" s="39"/>
      <c r="B68" s="105"/>
      <c r="C68" s="39"/>
      <c r="D68" s="42"/>
      <c r="E68" s="39"/>
      <c r="F68" s="42"/>
      <c r="G68" s="36"/>
      <c r="H68" s="42"/>
      <c r="I68" s="105"/>
    </row>
    <row r="69" spans="1:9" x14ac:dyDescent="0.25">
      <c r="A69" s="39"/>
      <c r="B69" s="105"/>
      <c r="C69" s="39"/>
      <c r="D69" s="42"/>
      <c r="E69" s="39"/>
      <c r="F69" s="42"/>
      <c r="G69" s="101"/>
      <c r="H69" s="42"/>
      <c r="I69" s="105"/>
    </row>
    <row r="70" spans="1:9" x14ac:dyDescent="0.25">
      <c r="A70" s="39"/>
      <c r="B70" s="105"/>
      <c r="C70" s="39"/>
      <c r="D70" s="42"/>
      <c r="E70" s="39"/>
      <c r="F70" s="42"/>
      <c r="G70" s="36"/>
      <c r="H70" s="42"/>
      <c r="I70" s="105"/>
    </row>
    <row r="71" spans="1:9" x14ac:dyDescent="0.25">
      <c r="A71" s="39"/>
      <c r="B71" s="105"/>
      <c r="C71" s="39"/>
      <c r="D71" s="42"/>
      <c r="E71" s="39"/>
      <c r="F71" s="42"/>
      <c r="G71" s="101"/>
      <c r="H71" s="42"/>
      <c r="I71" s="105"/>
    </row>
    <row r="72" spans="1:9" x14ac:dyDescent="0.25">
      <c r="A72" s="39"/>
      <c r="B72" s="105"/>
      <c r="C72" s="39"/>
      <c r="D72" s="42"/>
      <c r="E72" s="39"/>
      <c r="F72" s="42"/>
      <c r="G72" s="36"/>
      <c r="H72" s="42"/>
      <c r="I72" s="105"/>
    </row>
    <row r="73" spans="1:9" x14ac:dyDescent="0.25">
      <c r="A73" s="39"/>
      <c r="B73" s="105"/>
      <c r="C73" s="39"/>
      <c r="D73" s="42"/>
      <c r="E73" s="39"/>
      <c r="F73" s="42"/>
      <c r="G73" s="101"/>
      <c r="H73" s="42"/>
      <c r="I73" s="105"/>
    </row>
    <row r="74" spans="1:9" x14ac:dyDescent="0.25">
      <c r="A74" s="39"/>
      <c r="B74" s="105"/>
      <c r="C74" s="39"/>
      <c r="D74" s="42"/>
      <c r="E74" s="39"/>
      <c r="F74" s="42"/>
      <c r="G74" s="36"/>
      <c r="H74" s="42"/>
      <c r="I74" s="105"/>
    </row>
    <row r="75" spans="1:9" x14ac:dyDescent="0.25">
      <c r="A75" s="39"/>
      <c r="B75" s="105"/>
      <c r="C75" s="39"/>
      <c r="D75" s="42"/>
      <c r="E75" s="39"/>
      <c r="F75" s="42"/>
      <c r="G75" s="36"/>
      <c r="H75" s="42"/>
      <c r="I75" s="105"/>
    </row>
    <row r="76" spans="1:9" x14ac:dyDescent="0.25">
      <c r="A76" s="39"/>
      <c r="B76" s="105"/>
      <c r="C76" s="39"/>
      <c r="D76" s="42"/>
      <c r="E76" s="39"/>
      <c r="F76" s="42"/>
      <c r="G76" s="101"/>
      <c r="H76" s="42"/>
      <c r="I76" s="105"/>
    </row>
    <row r="77" spans="1:9" x14ac:dyDescent="0.25">
      <c r="A77" s="39"/>
      <c r="B77" s="105"/>
      <c r="C77" s="39"/>
      <c r="D77" s="42"/>
      <c r="E77" s="39"/>
      <c r="F77" s="42"/>
      <c r="G77" s="36"/>
      <c r="H77" s="42"/>
      <c r="I77" s="105"/>
    </row>
    <row r="78" spans="1:9" x14ac:dyDescent="0.25">
      <c r="A78" s="39"/>
      <c r="B78" s="105"/>
      <c r="C78" s="39"/>
      <c r="D78" s="42"/>
      <c r="E78" s="39"/>
      <c r="F78" s="42"/>
      <c r="G78" s="101"/>
      <c r="H78" s="42"/>
      <c r="I78" s="105"/>
    </row>
    <row r="79" spans="1:9" x14ac:dyDescent="0.25">
      <c r="A79" s="39"/>
      <c r="B79" s="105"/>
      <c r="C79" s="39"/>
      <c r="D79" s="42"/>
      <c r="E79" s="39"/>
      <c r="F79" s="42"/>
      <c r="G79" s="36"/>
      <c r="H79" s="42"/>
      <c r="I79" s="105"/>
    </row>
    <row r="80" spans="1:9" x14ac:dyDescent="0.25">
      <c r="A80" s="39"/>
      <c r="B80" s="105"/>
      <c r="C80" s="39"/>
      <c r="D80" s="42"/>
      <c r="E80" s="39"/>
      <c r="F80" s="42"/>
      <c r="G80" s="101"/>
      <c r="H80" s="42"/>
      <c r="I80" s="105"/>
    </row>
    <row r="81" spans="1:9" x14ac:dyDescent="0.25">
      <c r="A81" s="39"/>
      <c r="B81" s="105"/>
      <c r="C81" s="39"/>
      <c r="D81" s="42"/>
      <c r="E81" s="39"/>
      <c r="F81" s="42"/>
      <c r="G81" s="36"/>
      <c r="H81" s="42"/>
      <c r="I81" s="105"/>
    </row>
    <row r="82" spans="1:9" x14ac:dyDescent="0.25">
      <c r="A82" s="39"/>
      <c r="B82" s="105"/>
      <c r="C82" s="39"/>
      <c r="D82" s="42"/>
      <c r="E82" s="39"/>
      <c r="F82" s="42"/>
      <c r="G82" s="101"/>
      <c r="H82" s="42"/>
      <c r="I82" s="105"/>
    </row>
    <row r="83" spans="1:9" x14ac:dyDescent="0.25">
      <c r="A83" s="39"/>
      <c r="B83" s="105"/>
      <c r="C83" s="39"/>
      <c r="D83" s="42"/>
      <c r="E83" s="39"/>
      <c r="F83" s="42"/>
      <c r="G83" s="36"/>
      <c r="H83" s="42"/>
      <c r="I83" s="105"/>
    </row>
    <row r="84" spans="1:9" x14ac:dyDescent="0.25">
      <c r="A84" s="39"/>
      <c r="B84" s="105"/>
      <c r="C84" s="39"/>
      <c r="D84" s="42"/>
      <c r="E84" s="39"/>
      <c r="F84" s="42"/>
      <c r="G84" s="101"/>
      <c r="H84" s="42"/>
      <c r="I84" s="105"/>
    </row>
    <row r="85" spans="1:9" x14ac:dyDescent="0.25">
      <c r="A85" s="39"/>
      <c r="B85" s="105"/>
      <c r="C85" s="39"/>
      <c r="D85" s="42"/>
      <c r="E85" s="39"/>
      <c r="F85" s="42"/>
      <c r="G85" s="36"/>
      <c r="H85" s="42"/>
      <c r="I85" s="105"/>
    </row>
    <row r="86" spans="1:9" x14ac:dyDescent="0.25">
      <c r="A86" s="39"/>
      <c r="B86" s="105"/>
      <c r="C86" s="39"/>
      <c r="D86" s="42"/>
      <c r="E86" s="39"/>
      <c r="F86" s="42"/>
      <c r="G86" s="101"/>
      <c r="H86" s="42"/>
      <c r="I86" s="105"/>
    </row>
    <row r="87" spans="1:9" x14ac:dyDescent="0.25">
      <c r="A87" s="39"/>
      <c r="B87" s="105"/>
      <c r="C87" s="39"/>
      <c r="D87" s="42"/>
      <c r="E87" s="39"/>
      <c r="F87" s="42"/>
      <c r="G87" s="36"/>
      <c r="H87" s="42"/>
      <c r="I87" s="105"/>
    </row>
    <row r="88" spans="1:9" x14ac:dyDescent="0.25">
      <c r="A88" s="39"/>
      <c r="B88" s="105"/>
      <c r="C88" s="39"/>
      <c r="D88" s="42"/>
      <c r="E88" s="39"/>
      <c r="F88" s="42"/>
      <c r="G88" s="36"/>
      <c r="H88" s="42"/>
      <c r="I88" s="105"/>
    </row>
    <row r="89" spans="1:9" x14ac:dyDescent="0.25">
      <c r="A89" s="39"/>
      <c r="B89" s="105"/>
      <c r="C89" s="39"/>
      <c r="D89" s="42"/>
      <c r="E89" s="39"/>
      <c r="F89" s="42"/>
      <c r="G89" s="36"/>
      <c r="H89" s="42"/>
      <c r="I89" s="105"/>
    </row>
    <row r="90" spans="1:9" x14ac:dyDescent="0.25">
      <c r="A90" s="39"/>
      <c r="B90" s="105"/>
      <c r="C90" s="39"/>
      <c r="D90" s="42"/>
      <c r="E90" s="39"/>
      <c r="F90" s="42"/>
      <c r="G90" s="36"/>
      <c r="H90" s="42"/>
      <c r="I90" s="105"/>
    </row>
    <row r="91" spans="1:9" x14ac:dyDescent="0.25">
      <c r="A91" s="39"/>
      <c r="B91" s="105"/>
      <c r="C91" s="39"/>
      <c r="D91" s="42"/>
      <c r="E91" s="39"/>
      <c r="F91" s="42"/>
      <c r="G91" s="36"/>
      <c r="H91" s="42"/>
      <c r="I91" s="105"/>
    </row>
    <row r="92" spans="1:9" x14ac:dyDescent="0.25">
      <c r="A92" s="39"/>
      <c r="B92" s="105"/>
      <c r="C92" s="39"/>
      <c r="D92" s="42"/>
      <c r="E92" s="39"/>
      <c r="F92" s="42"/>
      <c r="G92" s="36"/>
      <c r="H92" s="42"/>
      <c r="I92" s="105"/>
    </row>
    <row r="93" spans="1:9" x14ac:dyDescent="0.25">
      <c r="A93" s="39"/>
      <c r="B93" s="105"/>
      <c r="C93" s="39"/>
      <c r="D93" s="42"/>
      <c r="E93" s="39"/>
      <c r="F93" s="42"/>
      <c r="G93" s="36"/>
      <c r="H93" s="42"/>
      <c r="I93" s="105"/>
    </row>
    <row r="94" spans="1:9" x14ac:dyDescent="0.25">
      <c r="A94" s="39"/>
      <c r="B94" s="105"/>
      <c r="C94" s="39"/>
      <c r="D94" s="42"/>
      <c r="E94" s="39"/>
      <c r="F94" s="42"/>
      <c r="G94" s="36"/>
      <c r="H94" s="42"/>
      <c r="I94" s="105"/>
    </row>
    <row r="95" spans="1:9" x14ac:dyDescent="0.25">
      <c r="A95" s="39"/>
      <c r="B95" s="105"/>
      <c r="C95" s="39"/>
      <c r="D95" s="42"/>
      <c r="E95" s="39"/>
      <c r="F95" s="42"/>
      <c r="G95" s="36"/>
      <c r="H95" s="42"/>
      <c r="I95" s="105"/>
    </row>
    <row r="96" spans="1:9" x14ac:dyDescent="0.25">
      <c r="A96" s="39"/>
      <c r="B96" s="105"/>
      <c r="C96" s="39"/>
      <c r="D96" s="42"/>
      <c r="E96" s="39"/>
      <c r="F96" s="42"/>
      <c r="G96" s="109"/>
      <c r="H96" s="42"/>
      <c r="I96" s="105"/>
    </row>
    <row r="97" spans="1:9" x14ac:dyDescent="0.25">
      <c r="A97" s="39"/>
      <c r="B97" s="105"/>
      <c r="C97" s="39"/>
      <c r="D97" s="42"/>
      <c r="E97" s="39"/>
      <c r="F97" s="42"/>
      <c r="G97" s="36"/>
      <c r="H97" s="42"/>
      <c r="I97" s="105"/>
    </row>
    <row r="98" spans="1:9" x14ac:dyDescent="0.25">
      <c r="A98" s="39"/>
      <c r="B98" s="105"/>
      <c r="C98" s="39"/>
      <c r="D98" s="42"/>
      <c r="E98" s="39"/>
      <c r="F98" s="42"/>
      <c r="G98" s="101"/>
      <c r="H98" s="42"/>
      <c r="I98" s="105"/>
    </row>
    <row r="99" spans="1:9" x14ac:dyDescent="0.25">
      <c r="A99" s="39"/>
      <c r="B99" s="105"/>
      <c r="C99" s="39"/>
      <c r="D99" s="42"/>
      <c r="E99" s="39"/>
      <c r="F99" s="42"/>
      <c r="G99" s="36"/>
      <c r="H99" s="42"/>
      <c r="I99" s="105"/>
    </row>
    <row r="100" spans="1:9" x14ac:dyDescent="0.25">
      <c r="A100" s="39"/>
      <c r="B100" s="105"/>
      <c r="C100" s="39"/>
      <c r="D100" s="42"/>
      <c r="E100" s="39"/>
      <c r="F100" s="42"/>
      <c r="G100" s="101"/>
      <c r="H100" s="42"/>
      <c r="I100" s="105"/>
    </row>
    <row r="101" spans="1:9" x14ac:dyDescent="0.25">
      <c r="A101" s="39"/>
      <c r="B101" s="105"/>
      <c r="C101" s="39"/>
      <c r="D101" s="42"/>
      <c r="E101" s="39"/>
      <c r="F101" s="42"/>
      <c r="G101" s="36"/>
      <c r="H101" s="42"/>
      <c r="I101" s="105"/>
    </row>
    <row r="102" spans="1:9" x14ac:dyDescent="0.25">
      <c r="A102" s="39"/>
      <c r="B102" s="105"/>
      <c r="C102" s="39"/>
      <c r="D102" s="42"/>
      <c r="E102" s="39"/>
      <c r="F102" s="42"/>
      <c r="G102" s="101"/>
      <c r="H102" s="42"/>
      <c r="I102" s="105"/>
    </row>
    <row r="103" spans="1:9" x14ac:dyDescent="0.25">
      <c r="A103" s="39"/>
      <c r="B103" s="105"/>
      <c r="C103" s="39"/>
      <c r="D103" s="42"/>
      <c r="E103" s="39"/>
      <c r="F103" s="42"/>
      <c r="G103" s="36"/>
      <c r="H103" s="42"/>
      <c r="I103" s="105"/>
    </row>
    <row r="104" spans="1:9" x14ac:dyDescent="0.25">
      <c r="A104" s="39"/>
      <c r="B104" s="105"/>
      <c r="C104" s="39"/>
      <c r="D104" s="42"/>
      <c r="E104" s="39"/>
      <c r="F104" s="42"/>
      <c r="G104" s="101"/>
      <c r="H104" s="42"/>
      <c r="I104" s="105"/>
    </row>
    <row r="105" spans="1:9" x14ac:dyDescent="0.25">
      <c r="A105" s="39"/>
      <c r="B105" s="105"/>
      <c r="C105" s="39"/>
      <c r="D105" s="42"/>
      <c r="E105" s="39"/>
      <c r="F105" s="42"/>
      <c r="G105" s="36"/>
      <c r="H105" s="42"/>
      <c r="I105" s="105"/>
    </row>
    <row r="106" spans="1:9" x14ac:dyDescent="0.25">
      <c r="A106" s="39"/>
      <c r="B106" s="105"/>
      <c r="C106" s="39"/>
      <c r="D106" s="42"/>
      <c r="E106" s="39"/>
      <c r="F106" s="42"/>
      <c r="G106" s="101"/>
      <c r="H106" s="42"/>
      <c r="I106" s="105"/>
    </row>
    <row r="107" spans="1:9" x14ac:dyDescent="0.25">
      <c r="A107" s="39"/>
      <c r="B107" s="105"/>
      <c r="C107" s="39"/>
      <c r="D107" s="42"/>
      <c r="E107" s="39"/>
      <c r="F107" s="42"/>
      <c r="G107" s="36"/>
      <c r="H107" s="42"/>
      <c r="I107" s="105"/>
    </row>
    <row r="108" spans="1:9" x14ac:dyDescent="0.25">
      <c r="A108" s="39"/>
      <c r="B108" s="105"/>
      <c r="C108" s="39"/>
      <c r="D108" s="42"/>
      <c r="E108" s="39"/>
      <c r="F108" s="42"/>
      <c r="G108" s="101"/>
      <c r="H108" s="42"/>
      <c r="I108" s="105"/>
    </row>
    <row r="109" spans="1:9" x14ac:dyDescent="0.25">
      <c r="A109" s="39"/>
      <c r="B109" s="105"/>
      <c r="C109" s="39"/>
      <c r="D109" s="42"/>
      <c r="E109" s="39"/>
      <c r="F109" s="42"/>
      <c r="G109" s="36"/>
      <c r="H109" s="42"/>
      <c r="I109" s="105"/>
    </row>
    <row r="110" spans="1:9" x14ac:dyDescent="0.25">
      <c r="A110" s="39"/>
      <c r="B110" s="105"/>
      <c r="C110" s="39"/>
      <c r="D110" s="42"/>
      <c r="E110" s="39"/>
      <c r="F110" s="42"/>
      <c r="G110" s="101"/>
      <c r="H110" s="42"/>
      <c r="I110" s="105"/>
    </row>
    <row r="111" spans="1:9" x14ac:dyDescent="0.25">
      <c r="A111" s="39"/>
      <c r="B111" s="105"/>
      <c r="C111" s="39"/>
      <c r="D111" s="42"/>
      <c r="E111" s="39"/>
      <c r="F111" s="42"/>
      <c r="G111" s="36"/>
      <c r="H111" s="42"/>
      <c r="I111" s="105"/>
    </row>
    <row r="112" spans="1:9" x14ac:dyDescent="0.25">
      <c r="A112" s="39"/>
      <c r="B112" s="105"/>
      <c r="C112" s="39"/>
      <c r="D112" s="42"/>
      <c r="E112" s="39"/>
      <c r="F112" s="42"/>
      <c r="G112" s="101"/>
      <c r="H112" s="42"/>
      <c r="I112" s="105"/>
    </row>
    <row r="113" spans="1:9" x14ac:dyDescent="0.25">
      <c r="A113" s="39"/>
      <c r="B113" s="105"/>
      <c r="C113" s="39"/>
      <c r="D113" s="42"/>
      <c r="E113" s="39"/>
      <c r="F113" s="42"/>
      <c r="G113" s="36"/>
      <c r="H113" s="42"/>
      <c r="I113" s="105"/>
    </row>
    <row r="114" spans="1:9" x14ac:dyDescent="0.25">
      <c r="A114" s="39"/>
      <c r="B114" s="105"/>
      <c r="C114" s="39"/>
      <c r="D114" s="42"/>
      <c r="E114" s="39"/>
      <c r="F114" s="42"/>
      <c r="G114" s="101"/>
      <c r="H114" s="42"/>
      <c r="I114" s="105"/>
    </row>
    <row r="115" spans="1:9" x14ac:dyDescent="0.25">
      <c r="A115" s="39"/>
      <c r="B115" s="105"/>
      <c r="C115" s="39"/>
      <c r="D115" s="42"/>
      <c r="E115" s="39"/>
      <c r="F115" s="42"/>
      <c r="G115" s="36"/>
      <c r="H115" s="42"/>
      <c r="I115" s="105"/>
    </row>
    <row r="116" spans="1:9" x14ac:dyDescent="0.25">
      <c r="A116" s="39"/>
      <c r="B116" s="105"/>
      <c r="C116" s="39"/>
      <c r="D116" s="42"/>
      <c r="E116" s="39"/>
      <c r="F116" s="42"/>
      <c r="G116" s="101"/>
      <c r="H116" s="42"/>
      <c r="I116" s="105"/>
    </row>
    <row r="117" spans="1:9" x14ac:dyDescent="0.25">
      <c r="A117" s="39"/>
      <c r="B117" s="105"/>
      <c r="C117" s="39"/>
      <c r="D117" s="42"/>
      <c r="E117" s="39"/>
      <c r="F117" s="42"/>
      <c r="G117" s="36"/>
      <c r="H117" s="42"/>
      <c r="I117" s="105"/>
    </row>
    <row r="118" spans="1:9" x14ac:dyDescent="0.25">
      <c r="A118" s="39"/>
      <c r="B118" s="105"/>
      <c r="C118" s="39"/>
      <c r="D118" s="42"/>
      <c r="E118" s="39"/>
      <c r="F118" s="42"/>
      <c r="G118" s="101"/>
      <c r="H118" s="42"/>
      <c r="I118" s="105"/>
    </row>
    <row r="119" spans="1:9" x14ac:dyDescent="0.25">
      <c r="A119" s="39"/>
      <c r="B119" s="105"/>
      <c r="C119" s="39"/>
      <c r="D119" s="42"/>
      <c r="E119" s="39"/>
      <c r="F119" s="42"/>
      <c r="G119" s="36"/>
      <c r="H119" s="42"/>
      <c r="I119" s="105"/>
    </row>
    <row r="120" spans="1:9" x14ac:dyDescent="0.25">
      <c r="A120" s="39"/>
      <c r="B120" s="105"/>
      <c r="C120" s="39"/>
      <c r="D120" s="42"/>
      <c r="E120" s="39"/>
      <c r="F120" s="42"/>
      <c r="G120" s="101"/>
      <c r="H120" s="42"/>
      <c r="I120" s="105"/>
    </row>
    <row r="121" spans="1:9" x14ac:dyDescent="0.25">
      <c r="A121" s="39"/>
      <c r="B121" s="105"/>
      <c r="C121" s="39"/>
      <c r="D121" s="42"/>
      <c r="E121" s="39"/>
      <c r="F121" s="42"/>
      <c r="G121" s="36"/>
      <c r="H121" s="42"/>
      <c r="I121" s="105"/>
    </row>
    <row r="122" spans="1:9" x14ac:dyDescent="0.25">
      <c r="A122" s="39"/>
      <c r="B122" s="105"/>
      <c r="C122" s="39"/>
      <c r="D122" s="42"/>
      <c r="E122" s="39"/>
      <c r="F122" s="42"/>
      <c r="G122" s="101"/>
      <c r="H122" s="42"/>
      <c r="I122" s="105"/>
    </row>
    <row r="123" spans="1:9" x14ac:dyDescent="0.25">
      <c r="A123" s="39"/>
      <c r="B123" s="105"/>
      <c r="C123" s="39"/>
      <c r="D123" s="42"/>
      <c r="E123" s="39"/>
      <c r="F123" s="42"/>
      <c r="G123" s="36"/>
      <c r="H123" s="42"/>
      <c r="I123" s="105"/>
    </row>
    <row r="124" spans="1:9" x14ac:dyDescent="0.25">
      <c r="A124" s="39"/>
      <c r="B124" s="105"/>
      <c r="C124" s="39"/>
      <c r="D124" s="42"/>
      <c r="E124" s="39"/>
      <c r="F124" s="42"/>
      <c r="G124" s="101"/>
      <c r="H124" s="42"/>
      <c r="I124" s="105"/>
    </row>
    <row r="125" spans="1:9" x14ac:dyDescent="0.25">
      <c r="A125" s="39"/>
      <c r="B125" s="105"/>
      <c r="C125" s="39"/>
      <c r="D125" s="42"/>
      <c r="E125" s="39"/>
      <c r="F125" s="42"/>
      <c r="G125" s="36"/>
      <c r="H125" s="42"/>
      <c r="I125" s="105"/>
    </row>
    <row r="126" spans="1:9" x14ac:dyDescent="0.25">
      <c r="A126" s="39"/>
      <c r="B126" s="105"/>
      <c r="C126" s="39"/>
      <c r="D126" s="42"/>
      <c r="E126" s="39"/>
      <c r="F126" s="42"/>
      <c r="G126" s="101"/>
      <c r="H126" s="42"/>
      <c r="I126" s="105"/>
    </row>
    <row r="127" spans="1:9" x14ac:dyDescent="0.25">
      <c r="A127" s="39"/>
      <c r="B127" s="105"/>
      <c r="C127" s="39"/>
      <c r="D127" s="42"/>
      <c r="E127" s="39"/>
      <c r="F127" s="42"/>
      <c r="G127" s="36"/>
      <c r="H127" s="42"/>
      <c r="I127" s="105"/>
    </row>
    <row r="128" spans="1:9" x14ac:dyDescent="0.25">
      <c r="A128" s="39"/>
      <c r="B128" s="105"/>
      <c r="C128" s="39"/>
      <c r="D128" s="42"/>
      <c r="E128" s="39"/>
      <c r="F128" s="42"/>
      <c r="G128" s="101"/>
      <c r="H128" s="42"/>
      <c r="I128" s="105"/>
    </row>
    <row r="129" spans="1:9" x14ac:dyDescent="0.25">
      <c r="A129" s="39"/>
      <c r="B129" s="105"/>
      <c r="C129" s="39"/>
      <c r="D129" s="42"/>
      <c r="E129" s="39"/>
      <c r="F129" s="42"/>
      <c r="G129" s="36"/>
      <c r="H129" s="42"/>
      <c r="I129" s="105"/>
    </row>
    <row r="130" spans="1:9" x14ac:dyDescent="0.25">
      <c r="A130" s="39"/>
      <c r="B130" s="105"/>
      <c r="C130" s="39"/>
      <c r="D130" s="42"/>
      <c r="E130" s="39"/>
      <c r="F130" s="42"/>
      <c r="G130" s="101"/>
      <c r="H130" s="42"/>
      <c r="I130" s="105"/>
    </row>
    <row r="131" spans="1:9" x14ac:dyDescent="0.25">
      <c r="A131" s="39"/>
      <c r="B131" s="105"/>
      <c r="C131" s="39"/>
      <c r="D131" s="42"/>
      <c r="E131" s="39"/>
      <c r="F131" s="42"/>
      <c r="G131" s="36"/>
      <c r="H131" s="42"/>
      <c r="I131" s="105"/>
    </row>
    <row r="132" spans="1:9" x14ac:dyDescent="0.25">
      <c r="A132" s="39"/>
      <c r="B132" s="105"/>
      <c r="C132" s="39"/>
      <c r="D132" s="42"/>
      <c r="E132" s="39"/>
      <c r="F132" s="42"/>
      <c r="G132" s="101"/>
      <c r="H132" s="42"/>
      <c r="I132" s="105"/>
    </row>
    <row r="133" spans="1:9" x14ac:dyDescent="0.25">
      <c r="A133" s="39"/>
      <c r="B133" s="105"/>
    </row>
    <row r="134" spans="1:9" x14ac:dyDescent="0.25">
      <c r="A134" s="39"/>
      <c r="B134" s="105"/>
    </row>
    <row r="135" spans="1:9" x14ac:dyDescent="0.25">
      <c r="A135" s="39"/>
      <c r="B135" s="105"/>
    </row>
    <row r="136" spans="1:9" x14ac:dyDescent="0.25">
      <c r="A136" s="39"/>
      <c r="B136" s="105"/>
    </row>
    <row r="137" spans="1:9" x14ac:dyDescent="0.25">
      <c r="A137" s="39"/>
      <c r="B137" s="105"/>
    </row>
    <row r="138" spans="1:9" x14ac:dyDescent="0.25">
      <c r="A138" s="39"/>
      <c r="B138" s="105"/>
    </row>
    <row r="139" spans="1:9" x14ac:dyDescent="0.25">
      <c r="A139" s="39"/>
      <c r="B139" s="105"/>
    </row>
    <row r="140" spans="1:9" x14ac:dyDescent="0.25">
      <c r="A140" s="39"/>
      <c r="B140" s="105"/>
      <c r="C140" s="39"/>
      <c r="D140" s="42"/>
      <c r="E140" s="39"/>
      <c r="F140" s="42"/>
      <c r="G140" s="36"/>
      <c r="H140" s="42"/>
      <c r="I140" s="105"/>
    </row>
    <row r="141" spans="1:9" x14ac:dyDescent="0.25">
      <c r="A141" s="39"/>
      <c r="B141" s="105"/>
      <c r="C141" s="39"/>
      <c r="D141" s="42"/>
      <c r="E141" s="39"/>
      <c r="F141" s="100"/>
      <c r="G141" s="101"/>
      <c r="H141" s="102"/>
      <c r="I141" s="110"/>
    </row>
    <row r="142" spans="1:9" x14ac:dyDescent="0.25">
      <c r="A142" s="38"/>
      <c r="B142" s="111"/>
      <c r="C142" s="66"/>
      <c r="D142" s="112"/>
      <c r="E142" s="66"/>
      <c r="F142" s="112"/>
      <c r="G142" s="66"/>
      <c r="H142" s="113"/>
      <c r="I142" s="114"/>
    </row>
  </sheetData>
  <mergeCells count="15">
    <mergeCell ref="I9:I10"/>
    <mergeCell ref="F12:G13"/>
    <mergeCell ref="H12:H13"/>
    <mergeCell ref="F15:G16"/>
    <mergeCell ref="H15:H16"/>
    <mergeCell ref="E20:E21"/>
    <mergeCell ref="G20:G21"/>
    <mergeCell ref="H20:H21"/>
    <mergeCell ref="F1:H1"/>
    <mergeCell ref="F2:H2"/>
    <mergeCell ref="F3:H3"/>
    <mergeCell ref="F4:G5"/>
    <mergeCell ref="H4:H5"/>
    <mergeCell ref="F9:G10"/>
    <mergeCell ref="H9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7"/>
  <sheetViews>
    <sheetView tabSelected="1" topLeftCell="A19" workbookViewId="0">
      <selection activeCell="D28" sqref="D28"/>
    </sheetView>
  </sheetViews>
  <sheetFormatPr defaultRowHeight="15" x14ac:dyDescent="0.25"/>
  <cols>
    <col min="1" max="1" width="14.140625" customWidth="1"/>
    <col min="2" max="2" width="21.28515625" customWidth="1"/>
    <col min="3" max="3" width="22" customWidth="1"/>
    <col min="4" max="4" width="12.7109375" customWidth="1"/>
    <col min="5" max="5" width="14.7109375" bestFit="1" customWidth="1"/>
    <col min="6" max="6" width="12.7109375" customWidth="1"/>
    <col min="8" max="8" width="17.5703125" bestFit="1" customWidth="1"/>
    <col min="9" max="9" width="16.28515625" customWidth="1"/>
    <col min="10" max="10" width="20.7109375" style="4" customWidth="1"/>
    <col min="11" max="12" width="15.140625" customWidth="1"/>
    <col min="13" max="13" width="11.5703125" style="5" bestFit="1" customWidth="1"/>
    <col min="14" max="14" width="10.140625" bestFit="1" customWidth="1"/>
    <col min="15" max="15" width="14.7109375" bestFit="1" customWidth="1"/>
    <col min="16" max="16" width="12" customWidth="1"/>
    <col min="17" max="17" width="12.5703125" bestFit="1" customWidth="1"/>
    <col min="257" max="257" width="14.140625" customWidth="1"/>
    <col min="258" max="258" width="21.28515625" customWidth="1"/>
    <col min="259" max="259" width="22" customWidth="1"/>
    <col min="260" max="260" width="12.7109375" customWidth="1"/>
    <col min="261" max="261" width="14.7109375" bestFit="1" customWidth="1"/>
    <col min="262" max="262" width="12.7109375" customWidth="1"/>
    <col min="264" max="264" width="17.5703125" bestFit="1" customWidth="1"/>
    <col min="265" max="265" width="16.28515625" customWidth="1"/>
    <col min="266" max="266" width="20.7109375" customWidth="1"/>
    <col min="267" max="268" width="15.140625" customWidth="1"/>
    <col min="269" max="269" width="11.5703125" bestFit="1" customWidth="1"/>
    <col min="272" max="272" width="10.140625" bestFit="1" customWidth="1"/>
    <col min="273" max="273" width="10" bestFit="1" customWidth="1"/>
    <col min="513" max="513" width="14.140625" customWidth="1"/>
    <col min="514" max="514" width="21.28515625" customWidth="1"/>
    <col min="515" max="515" width="22" customWidth="1"/>
    <col min="516" max="516" width="12.7109375" customWidth="1"/>
    <col min="517" max="517" width="14.7109375" bestFit="1" customWidth="1"/>
    <col min="518" max="518" width="12.7109375" customWidth="1"/>
    <col min="520" max="520" width="17.5703125" bestFit="1" customWidth="1"/>
    <col min="521" max="521" width="16.28515625" customWidth="1"/>
    <col min="522" max="522" width="20.7109375" customWidth="1"/>
    <col min="523" max="524" width="15.140625" customWidth="1"/>
    <col min="525" max="525" width="11.5703125" bestFit="1" customWidth="1"/>
    <col min="528" max="528" width="10.140625" bestFit="1" customWidth="1"/>
    <col min="529" max="529" width="10" bestFit="1" customWidth="1"/>
    <col min="769" max="769" width="14.140625" customWidth="1"/>
    <col min="770" max="770" width="21.28515625" customWidth="1"/>
    <col min="771" max="771" width="22" customWidth="1"/>
    <col min="772" max="772" width="12.7109375" customWidth="1"/>
    <col min="773" max="773" width="14.7109375" bestFit="1" customWidth="1"/>
    <col min="774" max="774" width="12.7109375" customWidth="1"/>
    <col min="776" max="776" width="17.5703125" bestFit="1" customWidth="1"/>
    <col min="777" max="777" width="16.28515625" customWidth="1"/>
    <col min="778" max="778" width="20.7109375" customWidth="1"/>
    <col min="779" max="780" width="15.140625" customWidth="1"/>
    <col min="781" max="781" width="11.5703125" bestFit="1" customWidth="1"/>
    <col min="784" max="784" width="10.140625" bestFit="1" customWidth="1"/>
    <col min="785" max="785" width="10" bestFit="1" customWidth="1"/>
    <col min="1025" max="1025" width="14.140625" customWidth="1"/>
    <col min="1026" max="1026" width="21.28515625" customWidth="1"/>
    <col min="1027" max="1027" width="22" customWidth="1"/>
    <col min="1028" max="1028" width="12.7109375" customWidth="1"/>
    <col min="1029" max="1029" width="14.7109375" bestFit="1" customWidth="1"/>
    <col min="1030" max="1030" width="12.7109375" customWidth="1"/>
    <col min="1032" max="1032" width="17.5703125" bestFit="1" customWidth="1"/>
    <col min="1033" max="1033" width="16.28515625" customWidth="1"/>
    <col min="1034" max="1034" width="20.7109375" customWidth="1"/>
    <col min="1035" max="1036" width="15.140625" customWidth="1"/>
    <col min="1037" max="1037" width="11.5703125" bestFit="1" customWidth="1"/>
    <col min="1040" max="1040" width="10.140625" bestFit="1" customWidth="1"/>
    <col min="1041" max="1041" width="10" bestFit="1" customWidth="1"/>
    <col min="1281" max="1281" width="14.140625" customWidth="1"/>
    <col min="1282" max="1282" width="21.28515625" customWidth="1"/>
    <col min="1283" max="1283" width="22" customWidth="1"/>
    <col min="1284" max="1284" width="12.7109375" customWidth="1"/>
    <col min="1285" max="1285" width="14.7109375" bestFit="1" customWidth="1"/>
    <col min="1286" max="1286" width="12.7109375" customWidth="1"/>
    <col min="1288" max="1288" width="17.5703125" bestFit="1" customWidth="1"/>
    <col min="1289" max="1289" width="16.28515625" customWidth="1"/>
    <col min="1290" max="1290" width="20.7109375" customWidth="1"/>
    <col min="1291" max="1292" width="15.140625" customWidth="1"/>
    <col min="1293" max="1293" width="11.5703125" bestFit="1" customWidth="1"/>
    <col min="1296" max="1296" width="10.140625" bestFit="1" customWidth="1"/>
    <col min="1297" max="1297" width="10" bestFit="1" customWidth="1"/>
    <col min="1537" max="1537" width="14.140625" customWidth="1"/>
    <col min="1538" max="1538" width="21.28515625" customWidth="1"/>
    <col min="1539" max="1539" width="22" customWidth="1"/>
    <col min="1540" max="1540" width="12.7109375" customWidth="1"/>
    <col min="1541" max="1541" width="14.7109375" bestFit="1" customWidth="1"/>
    <col min="1542" max="1542" width="12.7109375" customWidth="1"/>
    <col min="1544" max="1544" width="17.5703125" bestFit="1" customWidth="1"/>
    <col min="1545" max="1545" width="16.28515625" customWidth="1"/>
    <col min="1546" max="1546" width="20.7109375" customWidth="1"/>
    <col min="1547" max="1548" width="15.140625" customWidth="1"/>
    <col min="1549" max="1549" width="11.5703125" bestFit="1" customWidth="1"/>
    <col min="1552" max="1552" width="10.140625" bestFit="1" customWidth="1"/>
    <col min="1553" max="1553" width="10" bestFit="1" customWidth="1"/>
    <col min="1793" max="1793" width="14.140625" customWidth="1"/>
    <col min="1794" max="1794" width="21.28515625" customWidth="1"/>
    <col min="1795" max="1795" width="22" customWidth="1"/>
    <col min="1796" max="1796" width="12.7109375" customWidth="1"/>
    <col min="1797" max="1797" width="14.7109375" bestFit="1" customWidth="1"/>
    <col min="1798" max="1798" width="12.7109375" customWidth="1"/>
    <col min="1800" max="1800" width="17.5703125" bestFit="1" customWidth="1"/>
    <col min="1801" max="1801" width="16.28515625" customWidth="1"/>
    <col min="1802" max="1802" width="20.7109375" customWidth="1"/>
    <col min="1803" max="1804" width="15.140625" customWidth="1"/>
    <col min="1805" max="1805" width="11.5703125" bestFit="1" customWidth="1"/>
    <col min="1808" max="1808" width="10.140625" bestFit="1" customWidth="1"/>
    <col min="1809" max="1809" width="10" bestFit="1" customWidth="1"/>
    <col min="2049" max="2049" width="14.140625" customWidth="1"/>
    <col min="2050" max="2050" width="21.28515625" customWidth="1"/>
    <col min="2051" max="2051" width="22" customWidth="1"/>
    <col min="2052" max="2052" width="12.7109375" customWidth="1"/>
    <col min="2053" max="2053" width="14.7109375" bestFit="1" customWidth="1"/>
    <col min="2054" max="2054" width="12.7109375" customWidth="1"/>
    <col min="2056" max="2056" width="17.5703125" bestFit="1" customWidth="1"/>
    <col min="2057" max="2057" width="16.28515625" customWidth="1"/>
    <col min="2058" max="2058" width="20.7109375" customWidth="1"/>
    <col min="2059" max="2060" width="15.140625" customWidth="1"/>
    <col min="2061" max="2061" width="11.5703125" bestFit="1" customWidth="1"/>
    <col min="2064" max="2064" width="10.140625" bestFit="1" customWidth="1"/>
    <col min="2065" max="2065" width="10" bestFit="1" customWidth="1"/>
    <col min="2305" max="2305" width="14.140625" customWidth="1"/>
    <col min="2306" max="2306" width="21.28515625" customWidth="1"/>
    <col min="2307" max="2307" width="22" customWidth="1"/>
    <col min="2308" max="2308" width="12.7109375" customWidth="1"/>
    <col min="2309" max="2309" width="14.7109375" bestFit="1" customWidth="1"/>
    <col min="2310" max="2310" width="12.7109375" customWidth="1"/>
    <col min="2312" max="2312" width="17.5703125" bestFit="1" customWidth="1"/>
    <col min="2313" max="2313" width="16.28515625" customWidth="1"/>
    <col min="2314" max="2314" width="20.7109375" customWidth="1"/>
    <col min="2315" max="2316" width="15.140625" customWidth="1"/>
    <col min="2317" max="2317" width="11.5703125" bestFit="1" customWidth="1"/>
    <col min="2320" max="2320" width="10.140625" bestFit="1" customWidth="1"/>
    <col min="2321" max="2321" width="10" bestFit="1" customWidth="1"/>
    <col min="2561" max="2561" width="14.140625" customWidth="1"/>
    <col min="2562" max="2562" width="21.28515625" customWidth="1"/>
    <col min="2563" max="2563" width="22" customWidth="1"/>
    <col min="2564" max="2564" width="12.7109375" customWidth="1"/>
    <col min="2565" max="2565" width="14.7109375" bestFit="1" customWidth="1"/>
    <col min="2566" max="2566" width="12.7109375" customWidth="1"/>
    <col min="2568" max="2568" width="17.5703125" bestFit="1" customWidth="1"/>
    <col min="2569" max="2569" width="16.28515625" customWidth="1"/>
    <col min="2570" max="2570" width="20.7109375" customWidth="1"/>
    <col min="2571" max="2572" width="15.140625" customWidth="1"/>
    <col min="2573" max="2573" width="11.5703125" bestFit="1" customWidth="1"/>
    <col min="2576" max="2576" width="10.140625" bestFit="1" customWidth="1"/>
    <col min="2577" max="2577" width="10" bestFit="1" customWidth="1"/>
    <col min="2817" max="2817" width="14.140625" customWidth="1"/>
    <col min="2818" max="2818" width="21.28515625" customWidth="1"/>
    <col min="2819" max="2819" width="22" customWidth="1"/>
    <col min="2820" max="2820" width="12.7109375" customWidth="1"/>
    <col min="2821" max="2821" width="14.7109375" bestFit="1" customWidth="1"/>
    <col min="2822" max="2822" width="12.7109375" customWidth="1"/>
    <col min="2824" max="2824" width="17.5703125" bestFit="1" customWidth="1"/>
    <col min="2825" max="2825" width="16.28515625" customWidth="1"/>
    <col min="2826" max="2826" width="20.7109375" customWidth="1"/>
    <col min="2827" max="2828" width="15.140625" customWidth="1"/>
    <col min="2829" max="2829" width="11.5703125" bestFit="1" customWidth="1"/>
    <col min="2832" max="2832" width="10.140625" bestFit="1" customWidth="1"/>
    <col min="2833" max="2833" width="10" bestFit="1" customWidth="1"/>
    <col min="3073" max="3073" width="14.140625" customWidth="1"/>
    <col min="3074" max="3074" width="21.28515625" customWidth="1"/>
    <col min="3075" max="3075" width="22" customWidth="1"/>
    <col min="3076" max="3076" width="12.7109375" customWidth="1"/>
    <col min="3077" max="3077" width="14.7109375" bestFit="1" customWidth="1"/>
    <col min="3078" max="3078" width="12.7109375" customWidth="1"/>
    <col min="3080" max="3080" width="17.5703125" bestFit="1" customWidth="1"/>
    <col min="3081" max="3081" width="16.28515625" customWidth="1"/>
    <col min="3082" max="3082" width="20.7109375" customWidth="1"/>
    <col min="3083" max="3084" width="15.140625" customWidth="1"/>
    <col min="3085" max="3085" width="11.5703125" bestFit="1" customWidth="1"/>
    <col min="3088" max="3088" width="10.140625" bestFit="1" customWidth="1"/>
    <col min="3089" max="3089" width="10" bestFit="1" customWidth="1"/>
    <col min="3329" max="3329" width="14.140625" customWidth="1"/>
    <col min="3330" max="3330" width="21.28515625" customWidth="1"/>
    <col min="3331" max="3331" width="22" customWidth="1"/>
    <col min="3332" max="3332" width="12.7109375" customWidth="1"/>
    <col min="3333" max="3333" width="14.7109375" bestFit="1" customWidth="1"/>
    <col min="3334" max="3334" width="12.7109375" customWidth="1"/>
    <col min="3336" max="3336" width="17.5703125" bestFit="1" customWidth="1"/>
    <col min="3337" max="3337" width="16.28515625" customWidth="1"/>
    <col min="3338" max="3338" width="20.7109375" customWidth="1"/>
    <col min="3339" max="3340" width="15.140625" customWidth="1"/>
    <col min="3341" max="3341" width="11.5703125" bestFit="1" customWidth="1"/>
    <col min="3344" max="3344" width="10.140625" bestFit="1" customWidth="1"/>
    <col min="3345" max="3345" width="10" bestFit="1" customWidth="1"/>
    <col min="3585" max="3585" width="14.140625" customWidth="1"/>
    <col min="3586" max="3586" width="21.28515625" customWidth="1"/>
    <col min="3587" max="3587" width="22" customWidth="1"/>
    <col min="3588" max="3588" width="12.7109375" customWidth="1"/>
    <col min="3589" max="3589" width="14.7109375" bestFit="1" customWidth="1"/>
    <col min="3590" max="3590" width="12.7109375" customWidth="1"/>
    <col min="3592" max="3592" width="17.5703125" bestFit="1" customWidth="1"/>
    <col min="3593" max="3593" width="16.28515625" customWidth="1"/>
    <col min="3594" max="3594" width="20.7109375" customWidth="1"/>
    <col min="3595" max="3596" width="15.140625" customWidth="1"/>
    <col min="3597" max="3597" width="11.5703125" bestFit="1" customWidth="1"/>
    <col min="3600" max="3600" width="10.140625" bestFit="1" customWidth="1"/>
    <col min="3601" max="3601" width="10" bestFit="1" customWidth="1"/>
    <col min="3841" max="3841" width="14.140625" customWidth="1"/>
    <col min="3842" max="3842" width="21.28515625" customWidth="1"/>
    <col min="3843" max="3843" width="22" customWidth="1"/>
    <col min="3844" max="3844" width="12.7109375" customWidth="1"/>
    <col min="3845" max="3845" width="14.7109375" bestFit="1" customWidth="1"/>
    <col min="3846" max="3846" width="12.7109375" customWidth="1"/>
    <col min="3848" max="3848" width="17.5703125" bestFit="1" customWidth="1"/>
    <col min="3849" max="3849" width="16.28515625" customWidth="1"/>
    <col min="3850" max="3850" width="20.7109375" customWidth="1"/>
    <col min="3851" max="3852" width="15.140625" customWidth="1"/>
    <col min="3853" max="3853" width="11.5703125" bestFit="1" customWidth="1"/>
    <col min="3856" max="3856" width="10.140625" bestFit="1" customWidth="1"/>
    <col min="3857" max="3857" width="10" bestFit="1" customWidth="1"/>
    <col min="4097" max="4097" width="14.140625" customWidth="1"/>
    <col min="4098" max="4098" width="21.28515625" customWidth="1"/>
    <col min="4099" max="4099" width="22" customWidth="1"/>
    <col min="4100" max="4100" width="12.7109375" customWidth="1"/>
    <col min="4101" max="4101" width="14.7109375" bestFit="1" customWidth="1"/>
    <col min="4102" max="4102" width="12.7109375" customWidth="1"/>
    <col min="4104" max="4104" width="17.5703125" bestFit="1" customWidth="1"/>
    <col min="4105" max="4105" width="16.28515625" customWidth="1"/>
    <col min="4106" max="4106" width="20.7109375" customWidth="1"/>
    <col min="4107" max="4108" width="15.140625" customWidth="1"/>
    <col min="4109" max="4109" width="11.5703125" bestFit="1" customWidth="1"/>
    <col min="4112" max="4112" width="10.140625" bestFit="1" customWidth="1"/>
    <col min="4113" max="4113" width="10" bestFit="1" customWidth="1"/>
    <col min="4353" max="4353" width="14.140625" customWidth="1"/>
    <col min="4354" max="4354" width="21.28515625" customWidth="1"/>
    <col min="4355" max="4355" width="22" customWidth="1"/>
    <col min="4356" max="4356" width="12.7109375" customWidth="1"/>
    <col min="4357" max="4357" width="14.7109375" bestFit="1" customWidth="1"/>
    <col min="4358" max="4358" width="12.7109375" customWidth="1"/>
    <col min="4360" max="4360" width="17.5703125" bestFit="1" customWidth="1"/>
    <col min="4361" max="4361" width="16.28515625" customWidth="1"/>
    <col min="4362" max="4362" width="20.7109375" customWidth="1"/>
    <col min="4363" max="4364" width="15.140625" customWidth="1"/>
    <col min="4365" max="4365" width="11.5703125" bestFit="1" customWidth="1"/>
    <col min="4368" max="4368" width="10.140625" bestFit="1" customWidth="1"/>
    <col min="4369" max="4369" width="10" bestFit="1" customWidth="1"/>
    <col min="4609" max="4609" width="14.140625" customWidth="1"/>
    <col min="4610" max="4610" width="21.28515625" customWidth="1"/>
    <col min="4611" max="4611" width="22" customWidth="1"/>
    <col min="4612" max="4612" width="12.7109375" customWidth="1"/>
    <col min="4613" max="4613" width="14.7109375" bestFit="1" customWidth="1"/>
    <col min="4614" max="4614" width="12.7109375" customWidth="1"/>
    <col min="4616" max="4616" width="17.5703125" bestFit="1" customWidth="1"/>
    <col min="4617" max="4617" width="16.28515625" customWidth="1"/>
    <col min="4618" max="4618" width="20.7109375" customWidth="1"/>
    <col min="4619" max="4620" width="15.140625" customWidth="1"/>
    <col min="4621" max="4621" width="11.5703125" bestFit="1" customWidth="1"/>
    <col min="4624" max="4624" width="10.140625" bestFit="1" customWidth="1"/>
    <col min="4625" max="4625" width="10" bestFit="1" customWidth="1"/>
    <col min="4865" max="4865" width="14.140625" customWidth="1"/>
    <col min="4866" max="4866" width="21.28515625" customWidth="1"/>
    <col min="4867" max="4867" width="22" customWidth="1"/>
    <col min="4868" max="4868" width="12.7109375" customWidth="1"/>
    <col min="4869" max="4869" width="14.7109375" bestFit="1" customWidth="1"/>
    <col min="4870" max="4870" width="12.7109375" customWidth="1"/>
    <col min="4872" max="4872" width="17.5703125" bestFit="1" customWidth="1"/>
    <col min="4873" max="4873" width="16.28515625" customWidth="1"/>
    <col min="4874" max="4874" width="20.7109375" customWidth="1"/>
    <col min="4875" max="4876" width="15.140625" customWidth="1"/>
    <col min="4877" max="4877" width="11.5703125" bestFit="1" customWidth="1"/>
    <col min="4880" max="4880" width="10.140625" bestFit="1" customWidth="1"/>
    <col min="4881" max="4881" width="10" bestFit="1" customWidth="1"/>
    <col min="5121" max="5121" width="14.140625" customWidth="1"/>
    <col min="5122" max="5122" width="21.28515625" customWidth="1"/>
    <col min="5123" max="5123" width="22" customWidth="1"/>
    <col min="5124" max="5124" width="12.7109375" customWidth="1"/>
    <col min="5125" max="5125" width="14.7109375" bestFit="1" customWidth="1"/>
    <col min="5126" max="5126" width="12.7109375" customWidth="1"/>
    <col min="5128" max="5128" width="17.5703125" bestFit="1" customWidth="1"/>
    <col min="5129" max="5129" width="16.28515625" customWidth="1"/>
    <col min="5130" max="5130" width="20.7109375" customWidth="1"/>
    <col min="5131" max="5132" width="15.140625" customWidth="1"/>
    <col min="5133" max="5133" width="11.5703125" bestFit="1" customWidth="1"/>
    <col min="5136" max="5136" width="10.140625" bestFit="1" customWidth="1"/>
    <col min="5137" max="5137" width="10" bestFit="1" customWidth="1"/>
    <col min="5377" max="5377" width="14.140625" customWidth="1"/>
    <col min="5378" max="5378" width="21.28515625" customWidth="1"/>
    <col min="5379" max="5379" width="22" customWidth="1"/>
    <col min="5380" max="5380" width="12.7109375" customWidth="1"/>
    <col min="5381" max="5381" width="14.7109375" bestFit="1" customWidth="1"/>
    <col min="5382" max="5382" width="12.7109375" customWidth="1"/>
    <col min="5384" max="5384" width="17.5703125" bestFit="1" customWidth="1"/>
    <col min="5385" max="5385" width="16.28515625" customWidth="1"/>
    <col min="5386" max="5386" width="20.7109375" customWidth="1"/>
    <col min="5387" max="5388" width="15.140625" customWidth="1"/>
    <col min="5389" max="5389" width="11.5703125" bestFit="1" customWidth="1"/>
    <col min="5392" max="5392" width="10.140625" bestFit="1" customWidth="1"/>
    <col min="5393" max="5393" width="10" bestFit="1" customWidth="1"/>
    <col min="5633" max="5633" width="14.140625" customWidth="1"/>
    <col min="5634" max="5634" width="21.28515625" customWidth="1"/>
    <col min="5635" max="5635" width="22" customWidth="1"/>
    <col min="5636" max="5636" width="12.7109375" customWidth="1"/>
    <col min="5637" max="5637" width="14.7109375" bestFit="1" customWidth="1"/>
    <col min="5638" max="5638" width="12.7109375" customWidth="1"/>
    <col min="5640" max="5640" width="17.5703125" bestFit="1" customWidth="1"/>
    <col min="5641" max="5641" width="16.28515625" customWidth="1"/>
    <col min="5642" max="5642" width="20.7109375" customWidth="1"/>
    <col min="5643" max="5644" width="15.140625" customWidth="1"/>
    <col min="5645" max="5645" width="11.5703125" bestFit="1" customWidth="1"/>
    <col min="5648" max="5648" width="10.140625" bestFit="1" customWidth="1"/>
    <col min="5649" max="5649" width="10" bestFit="1" customWidth="1"/>
    <col min="5889" max="5889" width="14.140625" customWidth="1"/>
    <col min="5890" max="5890" width="21.28515625" customWidth="1"/>
    <col min="5891" max="5891" width="22" customWidth="1"/>
    <col min="5892" max="5892" width="12.7109375" customWidth="1"/>
    <col min="5893" max="5893" width="14.7109375" bestFit="1" customWidth="1"/>
    <col min="5894" max="5894" width="12.7109375" customWidth="1"/>
    <col min="5896" max="5896" width="17.5703125" bestFit="1" customWidth="1"/>
    <col min="5897" max="5897" width="16.28515625" customWidth="1"/>
    <col min="5898" max="5898" width="20.7109375" customWidth="1"/>
    <col min="5899" max="5900" width="15.140625" customWidth="1"/>
    <col min="5901" max="5901" width="11.5703125" bestFit="1" customWidth="1"/>
    <col min="5904" max="5904" width="10.140625" bestFit="1" customWidth="1"/>
    <col min="5905" max="5905" width="10" bestFit="1" customWidth="1"/>
    <col min="6145" max="6145" width="14.140625" customWidth="1"/>
    <col min="6146" max="6146" width="21.28515625" customWidth="1"/>
    <col min="6147" max="6147" width="22" customWidth="1"/>
    <col min="6148" max="6148" width="12.7109375" customWidth="1"/>
    <col min="6149" max="6149" width="14.7109375" bestFit="1" customWidth="1"/>
    <col min="6150" max="6150" width="12.7109375" customWidth="1"/>
    <col min="6152" max="6152" width="17.5703125" bestFit="1" customWidth="1"/>
    <col min="6153" max="6153" width="16.28515625" customWidth="1"/>
    <col min="6154" max="6154" width="20.7109375" customWidth="1"/>
    <col min="6155" max="6156" width="15.140625" customWidth="1"/>
    <col min="6157" max="6157" width="11.5703125" bestFit="1" customWidth="1"/>
    <col min="6160" max="6160" width="10.140625" bestFit="1" customWidth="1"/>
    <col min="6161" max="6161" width="10" bestFit="1" customWidth="1"/>
    <col min="6401" max="6401" width="14.140625" customWidth="1"/>
    <col min="6402" max="6402" width="21.28515625" customWidth="1"/>
    <col min="6403" max="6403" width="22" customWidth="1"/>
    <col min="6404" max="6404" width="12.7109375" customWidth="1"/>
    <col min="6405" max="6405" width="14.7109375" bestFit="1" customWidth="1"/>
    <col min="6406" max="6406" width="12.7109375" customWidth="1"/>
    <col min="6408" max="6408" width="17.5703125" bestFit="1" customWidth="1"/>
    <col min="6409" max="6409" width="16.28515625" customWidth="1"/>
    <col min="6410" max="6410" width="20.7109375" customWidth="1"/>
    <col min="6411" max="6412" width="15.140625" customWidth="1"/>
    <col min="6413" max="6413" width="11.5703125" bestFit="1" customWidth="1"/>
    <col min="6416" max="6416" width="10.140625" bestFit="1" customWidth="1"/>
    <col min="6417" max="6417" width="10" bestFit="1" customWidth="1"/>
    <col min="6657" max="6657" width="14.140625" customWidth="1"/>
    <col min="6658" max="6658" width="21.28515625" customWidth="1"/>
    <col min="6659" max="6659" width="22" customWidth="1"/>
    <col min="6660" max="6660" width="12.7109375" customWidth="1"/>
    <col min="6661" max="6661" width="14.7109375" bestFit="1" customWidth="1"/>
    <col min="6662" max="6662" width="12.7109375" customWidth="1"/>
    <col min="6664" max="6664" width="17.5703125" bestFit="1" customWidth="1"/>
    <col min="6665" max="6665" width="16.28515625" customWidth="1"/>
    <col min="6666" max="6666" width="20.7109375" customWidth="1"/>
    <col min="6667" max="6668" width="15.140625" customWidth="1"/>
    <col min="6669" max="6669" width="11.5703125" bestFit="1" customWidth="1"/>
    <col min="6672" max="6672" width="10.140625" bestFit="1" customWidth="1"/>
    <col min="6673" max="6673" width="10" bestFit="1" customWidth="1"/>
    <col min="6913" max="6913" width="14.140625" customWidth="1"/>
    <col min="6914" max="6914" width="21.28515625" customWidth="1"/>
    <col min="6915" max="6915" width="22" customWidth="1"/>
    <col min="6916" max="6916" width="12.7109375" customWidth="1"/>
    <col min="6917" max="6917" width="14.7109375" bestFit="1" customWidth="1"/>
    <col min="6918" max="6918" width="12.7109375" customWidth="1"/>
    <col min="6920" max="6920" width="17.5703125" bestFit="1" customWidth="1"/>
    <col min="6921" max="6921" width="16.28515625" customWidth="1"/>
    <col min="6922" max="6922" width="20.7109375" customWidth="1"/>
    <col min="6923" max="6924" width="15.140625" customWidth="1"/>
    <col min="6925" max="6925" width="11.5703125" bestFit="1" customWidth="1"/>
    <col min="6928" max="6928" width="10.140625" bestFit="1" customWidth="1"/>
    <col min="6929" max="6929" width="10" bestFit="1" customWidth="1"/>
    <col min="7169" max="7169" width="14.140625" customWidth="1"/>
    <col min="7170" max="7170" width="21.28515625" customWidth="1"/>
    <col min="7171" max="7171" width="22" customWidth="1"/>
    <col min="7172" max="7172" width="12.7109375" customWidth="1"/>
    <col min="7173" max="7173" width="14.7109375" bestFit="1" customWidth="1"/>
    <col min="7174" max="7174" width="12.7109375" customWidth="1"/>
    <col min="7176" max="7176" width="17.5703125" bestFit="1" customWidth="1"/>
    <col min="7177" max="7177" width="16.28515625" customWidth="1"/>
    <col min="7178" max="7178" width="20.7109375" customWidth="1"/>
    <col min="7179" max="7180" width="15.140625" customWidth="1"/>
    <col min="7181" max="7181" width="11.5703125" bestFit="1" customWidth="1"/>
    <col min="7184" max="7184" width="10.140625" bestFit="1" customWidth="1"/>
    <col min="7185" max="7185" width="10" bestFit="1" customWidth="1"/>
    <col min="7425" max="7425" width="14.140625" customWidth="1"/>
    <col min="7426" max="7426" width="21.28515625" customWidth="1"/>
    <col min="7427" max="7427" width="22" customWidth="1"/>
    <col min="7428" max="7428" width="12.7109375" customWidth="1"/>
    <col min="7429" max="7429" width="14.7109375" bestFit="1" customWidth="1"/>
    <col min="7430" max="7430" width="12.7109375" customWidth="1"/>
    <col min="7432" max="7432" width="17.5703125" bestFit="1" customWidth="1"/>
    <col min="7433" max="7433" width="16.28515625" customWidth="1"/>
    <col min="7434" max="7434" width="20.7109375" customWidth="1"/>
    <col min="7435" max="7436" width="15.140625" customWidth="1"/>
    <col min="7437" max="7437" width="11.5703125" bestFit="1" customWidth="1"/>
    <col min="7440" max="7440" width="10.140625" bestFit="1" customWidth="1"/>
    <col min="7441" max="7441" width="10" bestFit="1" customWidth="1"/>
    <col min="7681" max="7681" width="14.140625" customWidth="1"/>
    <col min="7682" max="7682" width="21.28515625" customWidth="1"/>
    <col min="7683" max="7683" width="22" customWidth="1"/>
    <col min="7684" max="7684" width="12.7109375" customWidth="1"/>
    <col min="7685" max="7685" width="14.7109375" bestFit="1" customWidth="1"/>
    <col min="7686" max="7686" width="12.7109375" customWidth="1"/>
    <col min="7688" max="7688" width="17.5703125" bestFit="1" customWidth="1"/>
    <col min="7689" max="7689" width="16.28515625" customWidth="1"/>
    <col min="7690" max="7690" width="20.7109375" customWidth="1"/>
    <col min="7691" max="7692" width="15.140625" customWidth="1"/>
    <col min="7693" max="7693" width="11.5703125" bestFit="1" customWidth="1"/>
    <col min="7696" max="7696" width="10.140625" bestFit="1" customWidth="1"/>
    <col min="7697" max="7697" width="10" bestFit="1" customWidth="1"/>
    <col min="7937" max="7937" width="14.140625" customWidth="1"/>
    <col min="7938" max="7938" width="21.28515625" customWidth="1"/>
    <col min="7939" max="7939" width="22" customWidth="1"/>
    <col min="7940" max="7940" width="12.7109375" customWidth="1"/>
    <col min="7941" max="7941" width="14.7109375" bestFit="1" customWidth="1"/>
    <col min="7942" max="7942" width="12.7109375" customWidth="1"/>
    <col min="7944" max="7944" width="17.5703125" bestFit="1" customWidth="1"/>
    <col min="7945" max="7945" width="16.28515625" customWidth="1"/>
    <col min="7946" max="7946" width="20.7109375" customWidth="1"/>
    <col min="7947" max="7948" width="15.140625" customWidth="1"/>
    <col min="7949" max="7949" width="11.5703125" bestFit="1" customWidth="1"/>
    <col min="7952" max="7952" width="10.140625" bestFit="1" customWidth="1"/>
    <col min="7953" max="7953" width="10" bestFit="1" customWidth="1"/>
    <col min="8193" max="8193" width="14.140625" customWidth="1"/>
    <col min="8194" max="8194" width="21.28515625" customWidth="1"/>
    <col min="8195" max="8195" width="22" customWidth="1"/>
    <col min="8196" max="8196" width="12.7109375" customWidth="1"/>
    <col min="8197" max="8197" width="14.7109375" bestFit="1" customWidth="1"/>
    <col min="8198" max="8198" width="12.7109375" customWidth="1"/>
    <col min="8200" max="8200" width="17.5703125" bestFit="1" customWidth="1"/>
    <col min="8201" max="8201" width="16.28515625" customWidth="1"/>
    <col min="8202" max="8202" width="20.7109375" customWidth="1"/>
    <col min="8203" max="8204" width="15.140625" customWidth="1"/>
    <col min="8205" max="8205" width="11.5703125" bestFit="1" customWidth="1"/>
    <col min="8208" max="8208" width="10.140625" bestFit="1" customWidth="1"/>
    <col min="8209" max="8209" width="10" bestFit="1" customWidth="1"/>
    <col min="8449" max="8449" width="14.140625" customWidth="1"/>
    <col min="8450" max="8450" width="21.28515625" customWidth="1"/>
    <col min="8451" max="8451" width="22" customWidth="1"/>
    <col min="8452" max="8452" width="12.7109375" customWidth="1"/>
    <col min="8453" max="8453" width="14.7109375" bestFit="1" customWidth="1"/>
    <col min="8454" max="8454" width="12.7109375" customWidth="1"/>
    <col min="8456" max="8456" width="17.5703125" bestFit="1" customWidth="1"/>
    <col min="8457" max="8457" width="16.28515625" customWidth="1"/>
    <col min="8458" max="8458" width="20.7109375" customWidth="1"/>
    <col min="8459" max="8460" width="15.140625" customWidth="1"/>
    <col min="8461" max="8461" width="11.5703125" bestFit="1" customWidth="1"/>
    <col min="8464" max="8464" width="10.140625" bestFit="1" customWidth="1"/>
    <col min="8465" max="8465" width="10" bestFit="1" customWidth="1"/>
    <col min="8705" max="8705" width="14.140625" customWidth="1"/>
    <col min="8706" max="8706" width="21.28515625" customWidth="1"/>
    <col min="8707" max="8707" width="22" customWidth="1"/>
    <col min="8708" max="8708" width="12.7109375" customWidth="1"/>
    <col min="8709" max="8709" width="14.7109375" bestFit="1" customWidth="1"/>
    <col min="8710" max="8710" width="12.7109375" customWidth="1"/>
    <col min="8712" max="8712" width="17.5703125" bestFit="1" customWidth="1"/>
    <col min="8713" max="8713" width="16.28515625" customWidth="1"/>
    <col min="8714" max="8714" width="20.7109375" customWidth="1"/>
    <col min="8715" max="8716" width="15.140625" customWidth="1"/>
    <col min="8717" max="8717" width="11.5703125" bestFit="1" customWidth="1"/>
    <col min="8720" max="8720" width="10.140625" bestFit="1" customWidth="1"/>
    <col min="8721" max="8721" width="10" bestFit="1" customWidth="1"/>
    <col min="8961" max="8961" width="14.140625" customWidth="1"/>
    <col min="8962" max="8962" width="21.28515625" customWidth="1"/>
    <col min="8963" max="8963" width="22" customWidth="1"/>
    <col min="8964" max="8964" width="12.7109375" customWidth="1"/>
    <col min="8965" max="8965" width="14.7109375" bestFit="1" customWidth="1"/>
    <col min="8966" max="8966" width="12.7109375" customWidth="1"/>
    <col min="8968" max="8968" width="17.5703125" bestFit="1" customWidth="1"/>
    <col min="8969" max="8969" width="16.28515625" customWidth="1"/>
    <col min="8970" max="8970" width="20.7109375" customWidth="1"/>
    <col min="8971" max="8972" width="15.140625" customWidth="1"/>
    <col min="8973" max="8973" width="11.5703125" bestFit="1" customWidth="1"/>
    <col min="8976" max="8976" width="10.140625" bestFit="1" customWidth="1"/>
    <col min="8977" max="8977" width="10" bestFit="1" customWidth="1"/>
    <col min="9217" max="9217" width="14.140625" customWidth="1"/>
    <col min="9218" max="9218" width="21.28515625" customWidth="1"/>
    <col min="9219" max="9219" width="22" customWidth="1"/>
    <col min="9220" max="9220" width="12.7109375" customWidth="1"/>
    <col min="9221" max="9221" width="14.7109375" bestFit="1" customWidth="1"/>
    <col min="9222" max="9222" width="12.7109375" customWidth="1"/>
    <col min="9224" max="9224" width="17.5703125" bestFit="1" customWidth="1"/>
    <col min="9225" max="9225" width="16.28515625" customWidth="1"/>
    <col min="9226" max="9226" width="20.7109375" customWidth="1"/>
    <col min="9227" max="9228" width="15.140625" customWidth="1"/>
    <col min="9229" max="9229" width="11.5703125" bestFit="1" customWidth="1"/>
    <col min="9232" max="9232" width="10.140625" bestFit="1" customWidth="1"/>
    <col min="9233" max="9233" width="10" bestFit="1" customWidth="1"/>
    <col min="9473" max="9473" width="14.140625" customWidth="1"/>
    <col min="9474" max="9474" width="21.28515625" customWidth="1"/>
    <col min="9475" max="9475" width="22" customWidth="1"/>
    <col min="9476" max="9476" width="12.7109375" customWidth="1"/>
    <col min="9477" max="9477" width="14.7109375" bestFit="1" customWidth="1"/>
    <col min="9478" max="9478" width="12.7109375" customWidth="1"/>
    <col min="9480" max="9480" width="17.5703125" bestFit="1" customWidth="1"/>
    <col min="9481" max="9481" width="16.28515625" customWidth="1"/>
    <col min="9482" max="9482" width="20.7109375" customWidth="1"/>
    <col min="9483" max="9484" width="15.140625" customWidth="1"/>
    <col min="9485" max="9485" width="11.5703125" bestFit="1" customWidth="1"/>
    <col min="9488" max="9488" width="10.140625" bestFit="1" customWidth="1"/>
    <col min="9489" max="9489" width="10" bestFit="1" customWidth="1"/>
    <col min="9729" max="9729" width="14.140625" customWidth="1"/>
    <col min="9730" max="9730" width="21.28515625" customWidth="1"/>
    <col min="9731" max="9731" width="22" customWidth="1"/>
    <col min="9732" max="9732" width="12.7109375" customWidth="1"/>
    <col min="9733" max="9733" width="14.7109375" bestFit="1" customWidth="1"/>
    <col min="9734" max="9734" width="12.7109375" customWidth="1"/>
    <col min="9736" max="9736" width="17.5703125" bestFit="1" customWidth="1"/>
    <col min="9737" max="9737" width="16.28515625" customWidth="1"/>
    <col min="9738" max="9738" width="20.7109375" customWidth="1"/>
    <col min="9739" max="9740" width="15.140625" customWidth="1"/>
    <col min="9741" max="9741" width="11.5703125" bestFit="1" customWidth="1"/>
    <col min="9744" max="9744" width="10.140625" bestFit="1" customWidth="1"/>
    <col min="9745" max="9745" width="10" bestFit="1" customWidth="1"/>
    <col min="9985" max="9985" width="14.140625" customWidth="1"/>
    <col min="9986" max="9986" width="21.28515625" customWidth="1"/>
    <col min="9987" max="9987" width="22" customWidth="1"/>
    <col min="9988" max="9988" width="12.7109375" customWidth="1"/>
    <col min="9989" max="9989" width="14.7109375" bestFit="1" customWidth="1"/>
    <col min="9990" max="9990" width="12.7109375" customWidth="1"/>
    <col min="9992" max="9992" width="17.5703125" bestFit="1" customWidth="1"/>
    <col min="9993" max="9993" width="16.28515625" customWidth="1"/>
    <col min="9994" max="9994" width="20.7109375" customWidth="1"/>
    <col min="9995" max="9996" width="15.140625" customWidth="1"/>
    <col min="9997" max="9997" width="11.5703125" bestFit="1" customWidth="1"/>
    <col min="10000" max="10000" width="10.140625" bestFit="1" customWidth="1"/>
    <col min="10001" max="10001" width="10" bestFit="1" customWidth="1"/>
    <col min="10241" max="10241" width="14.140625" customWidth="1"/>
    <col min="10242" max="10242" width="21.28515625" customWidth="1"/>
    <col min="10243" max="10243" width="22" customWidth="1"/>
    <col min="10244" max="10244" width="12.7109375" customWidth="1"/>
    <col min="10245" max="10245" width="14.7109375" bestFit="1" customWidth="1"/>
    <col min="10246" max="10246" width="12.7109375" customWidth="1"/>
    <col min="10248" max="10248" width="17.5703125" bestFit="1" customWidth="1"/>
    <col min="10249" max="10249" width="16.28515625" customWidth="1"/>
    <col min="10250" max="10250" width="20.7109375" customWidth="1"/>
    <col min="10251" max="10252" width="15.140625" customWidth="1"/>
    <col min="10253" max="10253" width="11.5703125" bestFit="1" customWidth="1"/>
    <col min="10256" max="10256" width="10.140625" bestFit="1" customWidth="1"/>
    <col min="10257" max="10257" width="10" bestFit="1" customWidth="1"/>
    <col min="10497" max="10497" width="14.140625" customWidth="1"/>
    <col min="10498" max="10498" width="21.28515625" customWidth="1"/>
    <col min="10499" max="10499" width="22" customWidth="1"/>
    <col min="10500" max="10500" width="12.7109375" customWidth="1"/>
    <col min="10501" max="10501" width="14.7109375" bestFit="1" customWidth="1"/>
    <col min="10502" max="10502" width="12.7109375" customWidth="1"/>
    <col min="10504" max="10504" width="17.5703125" bestFit="1" customWidth="1"/>
    <col min="10505" max="10505" width="16.28515625" customWidth="1"/>
    <col min="10506" max="10506" width="20.7109375" customWidth="1"/>
    <col min="10507" max="10508" width="15.140625" customWidth="1"/>
    <col min="10509" max="10509" width="11.5703125" bestFit="1" customWidth="1"/>
    <col min="10512" max="10512" width="10.140625" bestFit="1" customWidth="1"/>
    <col min="10513" max="10513" width="10" bestFit="1" customWidth="1"/>
    <col min="10753" max="10753" width="14.140625" customWidth="1"/>
    <col min="10754" max="10754" width="21.28515625" customWidth="1"/>
    <col min="10755" max="10755" width="22" customWidth="1"/>
    <col min="10756" max="10756" width="12.7109375" customWidth="1"/>
    <col min="10757" max="10757" width="14.7109375" bestFit="1" customWidth="1"/>
    <col min="10758" max="10758" width="12.7109375" customWidth="1"/>
    <col min="10760" max="10760" width="17.5703125" bestFit="1" customWidth="1"/>
    <col min="10761" max="10761" width="16.28515625" customWidth="1"/>
    <col min="10762" max="10762" width="20.7109375" customWidth="1"/>
    <col min="10763" max="10764" width="15.140625" customWidth="1"/>
    <col min="10765" max="10765" width="11.5703125" bestFit="1" customWidth="1"/>
    <col min="10768" max="10768" width="10.140625" bestFit="1" customWidth="1"/>
    <col min="10769" max="10769" width="10" bestFit="1" customWidth="1"/>
    <col min="11009" max="11009" width="14.140625" customWidth="1"/>
    <col min="11010" max="11010" width="21.28515625" customWidth="1"/>
    <col min="11011" max="11011" width="22" customWidth="1"/>
    <col min="11012" max="11012" width="12.7109375" customWidth="1"/>
    <col min="11013" max="11013" width="14.7109375" bestFit="1" customWidth="1"/>
    <col min="11014" max="11014" width="12.7109375" customWidth="1"/>
    <col min="11016" max="11016" width="17.5703125" bestFit="1" customWidth="1"/>
    <col min="11017" max="11017" width="16.28515625" customWidth="1"/>
    <col min="11018" max="11018" width="20.7109375" customWidth="1"/>
    <col min="11019" max="11020" width="15.140625" customWidth="1"/>
    <col min="11021" max="11021" width="11.5703125" bestFit="1" customWidth="1"/>
    <col min="11024" max="11024" width="10.140625" bestFit="1" customWidth="1"/>
    <col min="11025" max="11025" width="10" bestFit="1" customWidth="1"/>
    <col min="11265" max="11265" width="14.140625" customWidth="1"/>
    <col min="11266" max="11266" width="21.28515625" customWidth="1"/>
    <col min="11267" max="11267" width="22" customWidth="1"/>
    <col min="11268" max="11268" width="12.7109375" customWidth="1"/>
    <col min="11269" max="11269" width="14.7109375" bestFit="1" customWidth="1"/>
    <col min="11270" max="11270" width="12.7109375" customWidth="1"/>
    <col min="11272" max="11272" width="17.5703125" bestFit="1" customWidth="1"/>
    <col min="11273" max="11273" width="16.28515625" customWidth="1"/>
    <col min="11274" max="11274" width="20.7109375" customWidth="1"/>
    <col min="11275" max="11276" width="15.140625" customWidth="1"/>
    <col min="11277" max="11277" width="11.5703125" bestFit="1" customWidth="1"/>
    <col min="11280" max="11280" width="10.140625" bestFit="1" customWidth="1"/>
    <col min="11281" max="11281" width="10" bestFit="1" customWidth="1"/>
    <col min="11521" max="11521" width="14.140625" customWidth="1"/>
    <col min="11522" max="11522" width="21.28515625" customWidth="1"/>
    <col min="11523" max="11523" width="22" customWidth="1"/>
    <col min="11524" max="11524" width="12.7109375" customWidth="1"/>
    <col min="11525" max="11525" width="14.7109375" bestFit="1" customWidth="1"/>
    <col min="11526" max="11526" width="12.7109375" customWidth="1"/>
    <col min="11528" max="11528" width="17.5703125" bestFit="1" customWidth="1"/>
    <col min="11529" max="11529" width="16.28515625" customWidth="1"/>
    <col min="11530" max="11530" width="20.7109375" customWidth="1"/>
    <col min="11531" max="11532" width="15.140625" customWidth="1"/>
    <col min="11533" max="11533" width="11.5703125" bestFit="1" customWidth="1"/>
    <col min="11536" max="11536" width="10.140625" bestFit="1" customWidth="1"/>
    <col min="11537" max="11537" width="10" bestFit="1" customWidth="1"/>
    <col min="11777" max="11777" width="14.140625" customWidth="1"/>
    <col min="11778" max="11778" width="21.28515625" customWidth="1"/>
    <col min="11779" max="11779" width="22" customWidth="1"/>
    <col min="11780" max="11780" width="12.7109375" customWidth="1"/>
    <col min="11781" max="11781" width="14.7109375" bestFit="1" customWidth="1"/>
    <col min="11782" max="11782" width="12.7109375" customWidth="1"/>
    <col min="11784" max="11784" width="17.5703125" bestFit="1" customWidth="1"/>
    <col min="11785" max="11785" width="16.28515625" customWidth="1"/>
    <col min="11786" max="11786" width="20.7109375" customWidth="1"/>
    <col min="11787" max="11788" width="15.140625" customWidth="1"/>
    <col min="11789" max="11789" width="11.5703125" bestFit="1" customWidth="1"/>
    <col min="11792" max="11792" width="10.140625" bestFit="1" customWidth="1"/>
    <col min="11793" max="11793" width="10" bestFit="1" customWidth="1"/>
    <col min="12033" max="12033" width="14.140625" customWidth="1"/>
    <col min="12034" max="12034" width="21.28515625" customWidth="1"/>
    <col min="12035" max="12035" width="22" customWidth="1"/>
    <col min="12036" max="12036" width="12.7109375" customWidth="1"/>
    <col min="12037" max="12037" width="14.7109375" bestFit="1" customWidth="1"/>
    <col min="12038" max="12038" width="12.7109375" customWidth="1"/>
    <col min="12040" max="12040" width="17.5703125" bestFit="1" customWidth="1"/>
    <col min="12041" max="12041" width="16.28515625" customWidth="1"/>
    <col min="12042" max="12042" width="20.7109375" customWidth="1"/>
    <col min="12043" max="12044" width="15.140625" customWidth="1"/>
    <col min="12045" max="12045" width="11.5703125" bestFit="1" customWidth="1"/>
    <col min="12048" max="12048" width="10.140625" bestFit="1" customWidth="1"/>
    <col min="12049" max="12049" width="10" bestFit="1" customWidth="1"/>
    <col min="12289" max="12289" width="14.140625" customWidth="1"/>
    <col min="12290" max="12290" width="21.28515625" customWidth="1"/>
    <col min="12291" max="12291" width="22" customWidth="1"/>
    <col min="12292" max="12292" width="12.7109375" customWidth="1"/>
    <col min="12293" max="12293" width="14.7109375" bestFit="1" customWidth="1"/>
    <col min="12294" max="12294" width="12.7109375" customWidth="1"/>
    <col min="12296" max="12296" width="17.5703125" bestFit="1" customWidth="1"/>
    <col min="12297" max="12297" width="16.28515625" customWidth="1"/>
    <col min="12298" max="12298" width="20.7109375" customWidth="1"/>
    <col min="12299" max="12300" width="15.140625" customWidth="1"/>
    <col min="12301" max="12301" width="11.5703125" bestFit="1" customWidth="1"/>
    <col min="12304" max="12304" width="10.140625" bestFit="1" customWidth="1"/>
    <col min="12305" max="12305" width="10" bestFit="1" customWidth="1"/>
    <col min="12545" max="12545" width="14.140625" customWidth="1"/>
    <col min="12546" max="12546" width="21.28515625" customWidth="1"/>
    <col min="12547" max="12547" width="22" customWidth="1"/>
    <col min="12548" max="12548" width="12.7109375" customWidth="1"/>
    <col min="12549" max="12549" width="14.7109375" bestFit="1" customWidth="1"/>
    <col min="12550" max="12550" width="12.7109375" customWidth="1"/>
    <col min="12552" max="12552" width="17.5703125" bestFit="1" customWidth="1"/>
    <col min="12553" max="12553" width="16.28515625" customWidth="1"/>
    <col min="12554" max="12554" width="20.7109375" customWidth="1"/>
    <col min="12555" max="12556" width="15.140625" customWidth="1"/>
    <col min="12557" max="12557" width="11.5703125" bestFit="1" customWidth="1"/>
    <col min="12560" max="12560" width="10.140625" bestFit="1" customWidth="1"/>
    <col min="12561" max="12561" width="10" bestFit="1" customWidth="1"/>
    <col min="12801" max="12801" width="14.140625" customWidth="1"/>
    <col min="12802" max="12802" width="21.28515625" customWidth="1"/>
    <col min="12803" max="12803" width="22" customWidth="1"/>
    <col min="12804" max="12804" width="12.7109375" customWidth="1"/>
    <col min="12805" max="12805" width="14.7109375" bestFit="1" customWidth="1"/>
    <col min="12806" max="12806" width="12.7109375" customWidth="1"/>
    <col min="12808" max="12808" width="17.5703125" bestFit="1" customWidth="1"/>
    <col min="12809" max="12809" width="16.28515625" customWidth="1"/>
    <col min="12810" max="12810" width="20.7109375" customWidth="1"/>
    <col min="12811" max="12812" width="15.140625" customWidth="1"/>
    <col min="12813" max="12813" width="11.5703125" bestFit="1" customWidth="1"/>
    <col min="12816" max="12816" width="10.140625" bestFit="1" customWidth="1"/>
    <col min="12817" max="12817" width="10" bestFit="1" customWidth="1"/>
    <col min="13057" max="13057" width="14.140625" customWidth="1"/>
    <col min="13058" max="13058" width="21.28515625" customWidth="1"/>
    <col min="13059" max="13059" width="22" customWidth="1"/>
    <col min="13060" max="13060" width="12.7109375" customWidth="1"/>
    <col min="13061" max="13061" width="14.7109375" bestFit="1" customWidth="1"/>
    <col min="13062" max="13062" width="12.7109375" customWidth="1"/>
    <col min="13064" max="13064" width="17.5703125" bestFit="1" customWidth="1"/>
    <col min="13065" max="13065" width="16.28515625" customWidth="1"/>
    <col min="13066" max="13066" width="20.7109375" customWidth="1"/>
    <col min="13067" max="13068" width="15.140625" customWidth="1"/>
    <col min="13069" max="13069" width="11.5703125" bestFit="1" customWidth="1"/>
    <col min="13072" max="13072" width="10.140625" bestFit="1" customWidth="1"/>
    <col min="13073" max="13073" width="10" bestFit="1" customWidth="1"/>
    <col min="13313" max="13313" width="14.140625" customWidth="1"/>
    <col min="13314" max="13314" width="21.28515625" customWidth="1"/>
    <col min="13315" max="13315" width="22" customWidth="1"/>
    <col min="13316" max="13316" width="12.7109375" customWidth="1"/>
    <col min="13317" max="13317" width="14.7109375" bestFit="1" customWidth="1"/>
    <col min="13318" max="13318" width="12.7109375" customWidth="1"/>
    <col min="13320" max="13320" width="17.5703125" bestFit="1" customWidth="1"/>
    <col min="13321" max="13321" width="16.28515625" customWidth="1"/>
    <col min="13322" max="13322" width="20.7109375" customWidth="1"/>
    <col min="13323" max="13324" width="15.140625" customWidth="1"/>
    <col min="13325" max="13325" width="11.5703125" bestFit="1" customWidth="1"/>
    <col min="13328" max="13328" width="10.140625" bestFit="1" customWidth="1"/>
    <col min="13329" max="13329" width="10" bestFit="1" customWidth="1"/>
    <col min="13569" max="13569" width="14.140625" customWidth="1"/>
    <col min="13570" max="13570" width="21.28515625" customWidth="1"/>
    <col min="13571" max="13571" width="22" customWidth="1"/>
    <col min="13572" max="13572" width="12.7109375" customWidth="1"/>
    <col min="13573" max="13573" width="14.7109375" bestFit="1" customWidth="1"/>
    <col min="13574" max="13574" width="12.7109375" customWidth="1"/>
    <col min="13576" max="13576" width="17.5703125" bestFit="1" customWidth="1"/>
    <col min="13577" max="13577" width="16.28515625" customWidth="1"/>
    <col min="13578" max="13578" width="20.7109375" customWidth="1"/>
    <col min="13579" max="13580" width="15.140625" customWidth="1"/>
    <col min="13581" max="13581" width="11.5703125" bestFit="1" customWidth="1"/>
    <col min="13584" max="13584" width="10.140625" bestFit="1" customWidth="1"/>
    <col min="13585" max="13585" width="10" bestFit="1" customWidth="1"/>
    <col min="13825" max="13825" width="14.140625" customWidth="1"/>
    <col min="13826" max="13826" width="21.28515625" customWidth="1"/>
    <col min="13827" max="13827" width="22" customWidth="1"/>
    <col min="13828" max="13828" width="12.7109375" customWidth="1"/>
    <col min="13829" max="13829" width="14.7109375" bestFit="1" customWidth="1"/>
    <col min="13830" max="13830" width="12.7109375" customWidth="1"/>
    <col min="13832" max="13832" width="17.5703125" bestFit="1" customWidth="1"/>
    <col min="13833" max="13833" width="16.28515625" customWidth="1"/>
    <col min="13834" max="13834" width="20.7109375" customWidth="1"/>
    <col min="13835" max="13836" width="15.140625" customWidth="1"/>
    <col min="13837" max="13837" width="11.5703125" bestFit="1" customWidth="1"/>
    <col min="13840" max="13840" width="10.140625" bestFit="1" customWidth="1"/>
    <col min="13841" max="13841" width="10" bestFit="1" customWidth="1"/>
    <col min="14081" max="14081" width="14.140625" customWidth="1"/>
    <col min="14082" max="14082" width="21.28515625" customWidth="1"/>
    <col min="14083" max="14083" width="22" customWidth="1"/>
    <col min="14084" max="14084" width="12.7109375" customWidth="1"/>
    <col min="14085" max="14085" width="14.7109375" bestFit="1" customWidth="1"/>
    <col min="14086" max="14086" width="12.7109375" customWidth="1"/>
    <col min="14088" max="14088" width="17.5703125" bestFit="1" customWidth="1"/>
    <col min="14089" max="14089" width="16.28515625" customWidth="1"/>
    <col min="14090" max="14090" width="20.7109375" customWidth="1"/>
    <col min="14091" max="14092" width="15.140625" customWidth="1"/>
    <col min="14093" max="14093" width="11.5703125" bestFit="1" customWidth="1"/>
    <col min="14096" max="14096" width="10.140625" bestFit="1" customWidth="1"/>
    <col min="14097" max="14097" width="10" bestFit="1" customWidth="1"/>
    <col min="14337" max="14337" width="14.140625" customWidth="1"/>
    <col min="14338" max="14338" width="21.28515625" customWidth="1"/>
    <col min="14339" max="14339" width="22" customWidth="1"/>
    <col min="14340" max="14340" width="12.7109375" customWidth="1"/>
    <col min="14341" max="14341" width="14.7109375" bestFit="1" customWidth="1"/>
    <col min="14342" max="14342" width="12.7109375" customWidth="1"/>
    <col min="14344" max="14344" width="17.5703125" bestFit="1" customWidth="1"/>
    <col min="14345" max="14345" width="16.28515625" customWidth="1"/>
    <col min="14346" max="14346" width="20.7109375" customWidth="1"/>
    <col min="14347" max="14348" width="15.140625" customWidth="1"/>
    <col min="14349" max="14349" width="11.5703125" bestFit="1" customWidth="1"/>
    <col min="14352" max="14352" width="10.140625" bestFit="1" customWidth="1"/>
    <col min="14353" max="14353" width="10" bestFit="1" customWidth="1"/>
    <col min="14593" max="14593" width="14.140625" customWidth="1"/>
    <col min="14594" max="14594" width="21.28515625" customWidth="1"/>
    <col min="14595" max="14595" width="22" customWidth="1"/>
    <col min="14596" max="14596" width="12.7109375" customWidth="1"/>
    <col min="14597" max="14597" width="14.7109375" bestFit="1" customWidth="1"/>
    <col min="14598" max="14598" width="12.7109375" customWidth="1"/>
    <col min="14600" max="14600" width="17.5703125" bestFit="1" customWidth="1"/>
    <col min="14601" max="14601" width="16.28515625" customWidth="1"/>
    <col min="14602" max="14602" width="20.7109375" customWidth="1"/>
    <col min="14603" max="14604" width="15.140625" customWidth="1"/>
    <col min="14605" max="14605" width="11.5703125" bestFit="1" customWidth="1"/>
    <col min="14608" max="14608" width="10.140625" bestFit="1" customWidth="1"/>
    <col min="14609" max="14609" width="10" bestFit="1" customWidth="1"/>
    <col min="14849" max="14849" width="14.140625" customWidth="1"/>
    <col min="14850" max="14850" width="21.28515625" customWidth="1"/>
    <col min="14851" max="14851" width="22" customWidth="1"/>
    <col min="14852" max="14852" width="12.7109375" customWidth="1"/>
    <col min="14853" max="14853" width="14.7109375" bestFit="1" customWidth="1"/>
    <col min="14854" max="14854" width="12.7109375" customWidth="1"/>
    <col min="14856" max="14856" width="17.5703125" bestFit="1" customWidth="1"/>
    <col min="14857" max="14857" width="16.28515625" customWidth="1"/>
    <col min="14858" max="14858" width="20.7109375" customWidth="1"/>
    <col min="14859" max="14860" width="15.140625" customWidth="1"/>
    <col min="14861" max="14861" width="11.5703125" bestFit="1" customWidth="1"/>
    <col min="14864" max="14864" width="10.140625" bestFit="1" customWidth="1"/>
    <col min="14865" max="14865" width="10" bestFit="1" customWidth="1"/>
    <col min="15105" max="15105" width="14.140625" customWidth="1"/>
    <col min="15106" max="15106" width="21.28515625" customWidth="1"/>
    <col min="15107" max="15107" width="22" customWidth="1"/>
    <col min="15108" max="15108" width="12.7109375" customWidth="1"/>
    <col min="15109" max="15109" width="14.7109375" bestFit="1" customWidth="1"/>
    <col min="15110" max="15110" width="12.7109375" customWidth="1"/>
    <col min="15112" max="15112" width="17.5703125" bestFit="1" customWidth="1"/>
    <col min="15113" max="15113" width="16.28515625" customWidth="1"/>
    <col min="15114" max="15114" width="20.7109375" customWidth="1"/>
    <col min="15115" max="15116" width="15.140625" customWidth="1"/>
    <col min="15117" max="15117" width="11.5703125" bestFit="1" customWidth="1"/>
    <col min="15120" max="15120" width="10.140625" bestFit="1" customWidth="1"/>
    <col min="15121" max="15121" width="10" bestFit="1" customWidth="1"/>
    <col min="15361" max="15361" width="14.140625" customWidth="1"/>
    <col min="15362" max="15362" width="21.28515625" customWidth="1"/>
    <col min="15363" max="15363" width="22" customWidth="1"/>
    <col min="15364" max="15364" width="12.7109375" customWidth="1"/>
    <col min="15365" max="15365" width="14.7109375" bestFit="1" customWidth="1"/>
    <col min="15366" max="15366" width="12.7109375" customWidth="1"/>
    <col min="15368" max="15368" width="17.5703125" bestFit="1" customWidth="1"/>
    <col min="15369" max="15369" width="16.28515625" customWidth="1"/>
    <col min="15370" max="15370" width="20.7109375" customWidth="1"/>
    <col min="15371" max="15372" width="15.140625" customWidth="1"/>
    <col min="15373" max="15373" width="11.5703125" bestFit="1" customWidth="1"/>
    <col min="15376" max="15376" width="10.140625" bestFit="1" customWidth="1"/>
    <col min="15377" max="15377" width="10" bestFit="1" customWidth="1"/>
    <col min="15617" max="15617" width="14.140625" customWidth="1"/>
    <col min="15618" max="15618" width="21.28515625" customWidth="1"/>
    <col min="15619" max="15619" width="22" customWidth="1"/>
    <col min="15620" max="15620" width="12.7109375" customWidth="1"/>
    <col min="15621" max="15621" width="14.7109375" bestFit="1" customWidth="1"/>
    <col min="15622" max="15622" width="12.7109375" customWidth="1"/>
    <col min="15624" max="15624" width="17.5703125" bestFit="1" customWidth="1"/>
    <col min="15625" max="15625" width="16.28515625" customWidth="1"/>
    <col min="15626" max="15626" width="20.7109375" customWidth="1"/>
    <col min="15627" max="15628" width="15.140625" customWidth="1"/>
    <col min="15629" max="15629" width="11.5703125" bestFit="1" customWidth="1"/>
    <col min="15632" max="15632" width="10.140625" bestFit="1" customWidth="1"/>
    <col min="15633" max="15633" width="10" bestFit="1" customWidth="1"/>
    <col min="15873" max="15873" width="14.140625" customWidth="1"/>
    <col min="15874" max="15874" width="21.28515625" customWidth="1"/>
    <col min="15875" max="15875" width="22" customWidth="1"/>
    <col min="15876" max="15876" width="12.7109375" customWidth="1"/>
    <col min="15877" max="15877" width="14.7109375" bestFit="1" customWidth="1"/>
    <col min="15878" max="15878" width="12.7109375" customWidth="1"/>
    <col min="15880" max="15880" width="17.5703125" bestFit="1" customWidth="1"/>
    <col min="15881" max="15881" width="16.28515625" customWidth="1"/>
    <col min="15882" max="15882" width="20.7109375" customWidth="1"/>
    <col min="15883" max="15884" width="15.140625" customWidth="1"/>
    <col min="15885" max="15885" width="11.5703125" bestFit="1" customWidth="1"/>
    <col min="15888" max="15888" width="10.140625" bestFit="1" customWidth="1"/>
    <col min="15889" max="15889" width="10" bestFit="1" customWidth="1"/>
    <col min="16129" max="16129" width="14.140625" customWidth="1"/>
    <col min="16130" max="16130" width="21.28515625" customWidth="1"/>
    <col min="16131" max="16131" width="22" customWidth="1"/>
    <col min="16132" max="16132" width="12.7109375" customWidth="1"/>
    <col min="16133" max="16133" width="14.7109375" bestFit="1" customWidth="1"/>
    <col min="16134" max="16134" width="12.7109375" customWidth="1"/>
    <col min="16136" max="16136" width="17.5703125" bestFit="1" customWidth="1"/>
    <col min="16137" max="16137" width="16.28515625" customWidth="1"/>
    <col min="16138" max="16138" width="20.7109375" customWidth="1"/>
    <col min="16139" max="16140" width="15.140625" customWidth="1"/>
    <col min="16141" max="16141" width="11.5703125" bestFit="1" customWidth="1"/>
    <col min="16144" max="16144" width="10.140625" bestFit="1" customWidth="1"/>
    <col min="16145" max="16145" width="10" bestFit="1" customWidth="1"/>
  </cols>
  <sheetData>
    <row r="2" spans="2:4" x14ac:dyDescent="0.25">
      <c r="B2" s="2" t="s">
        <v>2</v>
      </c>
      <c r="C2" s="3">
        <v>41039</v>
      </c>
    </row>
    <row r="3" spans="2:4" ht="20.25" x14ac:dyDescent="0.3">
      <c r="B3" t="s">
        <v>3</v>
      </c>
      <c r="C3" s="6">
        <v>42735</v>
      </c>
    </row>
    <row r="4" spans="2:4" ht="18" x14ac:dyDescent="0.25">
      <c r="B4" t="s">
        <v>4</v>
      </c>
      <c r="C4" s="7">
        <v>0.11</v>
      </c>
    </row>
    <row r="5" spans="2:4" ht="18" x14ac:dyDescent="0.25">
      <c r="C5" s="8">
        <v>9.8000000000000004E-2</v>
      </c>
      <c r="D5" t="s">
        <v>5</v>
      </c>
    </row>
    <row r="6" spans="2:4" x14ac:dyDescent="0.25">
      <c r="C6" s="9"/>
    </row>
    <row r="7" spans="2:4" ht="18" x14ac:dyDescent="0.25">
      <c r="B7" t="s">
        <v>15</v>
      </c>
      <c r="C7" s="10">
        <v>10000000</v>
      </c>
    </row>
    <row r="8" spans="2:4" x14ac:dyDescent="0.25">
      <c r="B8" t="s">
        <v>6</v>
      </c>
      <c r="C8">
        <v>365</v>
      </c>
      <c r="D8" t="s">
        <v>11</v>
      </c>
    </row>
    <row r="11" spans="2:4" ht="45" customHeight="1" x14ac:dyDescent="0.25">
      <c r="B11" s="11"/>
    </row>
    <row r="12" spans="2:4" ht="45" customHeight="1" x14ac:dyDescent="0.25">
      <c r="B12" s="11"/>
    </row>
    <row r="13" spans="2:4" ht="45" customHeight="1" x14ac:dyDescent="0.25">
      <c r="B13" s="11"/>
    </row>
    <row r="14" spans="2:4" ht="45" customHeight="1" x14ac:dyDescent="0.25">
      <c r="B14" s="11"/>
    </row>
    <row r="15" spans="2:4" ht="20.25" x14ac:dyDescent="0.3">
      <c r="B15" s="11"/>
      <c r="C15" s="12"/>
    </row>
    <row r="16" spans="2:4" ht="20.25" x14ac:dyDescent="0.25">
      <c r="C16" s="13"/>
    </row>
    <row r="22" spans="1:18" ht="57" x14ac:dyDescent="0.25">
      <c r="A22" s="14" t="s">
        <v>16</v>
      </c>
      <c r="B22" s="14" t="s">
        <v>7</v>
      </c>
      <c r="C22" s="14" t="s">
        <v>8</v>
      </c>
      <c r="D22" s="14" t="s">
        <v>9</v>
      </c>
      <c r="E22" s="15" t="s">
        <v>17</v>
      </c>
      <c r="F22" s="14" t="s">
        <v>1</v>
      </c>
      <c r="G22" s="14" t="s">
        <v>0</v>
      </c>
      <c r="H22" s="14" t="s">
        <v>12</v>
      </c>
      <c r="I22" s="15" t="s">
        <v>10</v>
      </c>
      <c r="J22" s="16"/>
      <c r="K22" s="15"/>
      <c r="L22" s="14"/>
      <c r="M22" s="53"/>
      <c r="N22" s="61"/>
      <c r="O22" s="64" t="s">
        <v>13</v>
      </c>
      <c r="P22" s="64" t="s">
        <v>14</v>
      </c>
      <c r="Q22" s="35"/>
      <c r="R22" s="35"/>
    </row>
    <row r="23" spans="1:18" x14ac:dyDescent="0.25">
      <c r="A23" s="17"/>
      <c r="B23" s="18">
        <v>41052</v>
      </c>
      <c r="C23" s="19">
        <v>41091</v>
      </c>
      <c r="D23" s="20">
        <f t="shared" ref="D23:D39" si="0">C23-B23</f>
        <v>39</v>
      </c>
      <c r="E23" s="21">
        <v>7000000</v>
      </c>
      <c r="F23" s="18">
        <v>41226</v>
      </c>
      <c r="G23" s="22">
        <v>0.11</v>
      </c>
      <c r="H23" s="23">
        <f>(I24-SUM(A26:A38))*G23*D23/$C$8</f>
        <v>42723.698630136983</v>
      </c>
      <c r="I23" s="43">
        <v>7000000</v>
      </c>
      <c r="J23" s="43">
        <v>7000000</v>
      </c>
      <c r="K23" s="18">
        <v>41226</v>
      </c>
      <c r="L23" s="24">
        <f>$J$23+M23-(SUM($A$26:A200))</f>
        <v>2535000</v>
      </c>
      <c r="M23" s="54"/>
      <c r="N23" s="62">
        <v>41052</v>
      </c>
      <c r="O23" s="63">
        <v>7000000</v>
      </c>
      <c r="P23" s="39">
        <v>41178</v>
      </c>
      <c r="Q23" s="47">
        <v>800000</v>
      </c>
      <c r="R23" s="35"/>
    </row>
    <row r="24" spans="1:18" x14ac:dyDescent="0.25">
      <c r="A24" s="17"/>
      <c r="B24" s="44">
        <v>41091</v>
      </c>
      <c r="C24" s="45">
        <v>41096</v>
      </c>
      <c r="D24" s="25">
        <f t="shared" si="0"/>
        <v>5</v>
      </c>
      <c r="E24" s="26">
        <f>SUM(A26:A100)</f>
        <v>4465000</v>
      </c>
      <c r="F24" s="27"/>
      <c r="G24" s="28">
        <v>0.11</v>
      </c>
      <c r="H24" s="29">
        <f>E24*G24*D24/$C$8</f>
        <v>6728.0821917808216</v>
      </c>
      <c r="I24" s="30">
        <f t="shared" ref="I24:I39" si="1">I23+M24-A24</f>
        <v>7100000</v>
      </c>
      <c r="J24" s="43">
        <f t="shared" ref="J24:J39" si="2">J23+M24-A24</f>
        <v>7100000</v>
      </c>
      <c r="K24" s="18">
        <v>40730</v>
      </c>
      <c r="L24" s="24">
        <f>$J$23+M24-(SUM($A$26:A201))</f>
        <v>2635000</v>
      </c>
      <c r="M24" s="55">
        <v>100000</v>
      </c>
      <c r="N24" s="62">
        <v>41096</v>
      </c>
      <c r="O24" s="63">
        <v>100000</v>
      </c>
      <c r="P24" s="39">
        <v>41263</v>
      </c>
      <c r="Q24" s="47">
        <v>125000</v>
      </c>
      <c r="R24" s="35"/>
    </row>
    <row r="25" spans="1:18" x14ac:dyDescent="0.25">
      <c r="A25" s="46"/>
      <c r="B25" s="44">
        <v>41096</v>
      </c>
      <c r="C25" s="45">
        <v>41178</v>
      </c>
      <c r="D25" s="25">
        <f t="shared" si="0"/>
        <v>82</v>
      </c>
      <c r="E25" s="26">
        <f t="shared" ref="E25:E39" si="3">SUM(A27:A101)</f>
        <v>3665000</v>
      </c>
      <c r="F25" s="27"/>
      <c r="G25" s="28">
        <v>9.8000000000000004E-2</v>
      </c>
      <c r="H25" s="29">
        <f>E25*G25*D25/$C$8</f>
        <v>80690.246575342462</v>
      </c>
      <c r="I25" s="30">
        <f t="shared" si="1"/>
        <v>7100000</v>
      </c>
      <c r="J25" s="43">
        <f t="shared" si="2"/>
        <v>7100000</v>
      </c>
      <c r="K25" s="31"/>
      <c r="L25" s="24">
        <f>$J$23+M25-(SUM($A$26:A202))</f>
        <v>2535000</v>
      </c>
      <c r="M25" s="56"/>
      <c r="N25" s="61"/>
      <c r="O25" s="35"/>
      <c r="P25" s="39">
        <v>41265</v>
      </c>
      <c r="Q25" s="47">
        <v>300000</v>
      </c>
      <c r="R25" s="40"/>
    </row>
    <row r="26" spans="1:18" x14ac:dyDescent="0.25">
      <c r="A26" s="47">
        <v>800000</v>
      </c>
      <c r="B26" s="44">
        <v>41183</v>
      </c>
      <c r="C26" s="45">
        <v>41263</v>
      </c>
      <c r="D26" s="25">
        <f t="shared" si="0"/>
        <v>80</v>
      </c>
      <c r="E26" s="26">
        <f t="shared" si="3"/>
        <v>3540000</v>
      </c>
      <c r="F26" s="27"/>
      <c r="G26" s="28">
        <v>9.8000000000000004E-2</v>
      </c>
      <c r="H26" s="29">
        <f>I26*G26*D26/$C$8</f>
        <v>135320.54794520547</v>
      </c>
      <c r="I26" s="30">
        <f t="shared" si="1"/>
        <v>6300000</v>
      </c>
      <c r="J26" s="43">
        <f t="shared" si="2"/>
        <v>6300000</v>
      </c>
      <c r="K26" s="31"/>
      <c r="L26" s="24">
        <f>$J$23+M26-(SUM($A$26:A203))</f>
        <v>2535000</v>
      </c>
      <c r="M26" s="57"/>
      <c r="N26" s="61"/>
      <c r="O26" s="35"/>
      <c r="P26" s="39">
        <v>41270</v>
      </c>
      <c r="Q26" s="47">
        <v>120000</v>
      </c>
      <c r="R26" s="40"/>
    </row>
    <row r="27" spans="1:18" x14ac:dyDescent="0.25">
      <c r="A27" s="47">
        <v>125000</v>
      </c>
      <c r="B27" s="48">
        <v>41263</v>
      </c>
      <c r="C27" s="32">
        <v>41265</v>
      </c>
      <c r="D27" s="25">
        <f t="shared" si="0"/>
        <v>2</v>
      </c>
      <c r="E27" s="26">
        <f t="shared" si="3"/>
        <v>3240000</v>
      </c>
      <c r="F27" s="27"/>
      <c r="G27" s="28">
        <v>9.8000000000000004E-2</v>
      </c>
      <c r="H27" s="29">
        <f>I27*G27*D27/$C$8</f>
        <v>3315.8904109589039</v>
      </c>
      <c r="I27" s="30">
        <f t="shared" si="1"/>
        <v>6175000</v>
      </c>
      <c r="J27" s="43">
        <f t="shared" si="2"/>
        <v>6175000</v>
      </c>
      <c r="K27" s="31"/>
      <c r="L27" s="24">
        <f>$J$23+M27-(SUM($A$26:A204))</f>
        <v>2535000</v>
      </c>
      <c r="M27" s="57"/>
      <c r="N27" s="61"/>
      <c r="O27" s="35"/>
      <c r="P27" s="39">
        <v>41271</v>
      </c>
      <c r="Q27" s="47">
        <v>120000</v>
      </c>
      <c r="R27" s="40"/>
    </row>
    <row r="28" spans="1:18" x14ac:dyDescent="0.25">
      <c r="A28" s="47">
        <v>300000</v>
      </c>
      <c r="B28" s="49">
        <v>41265</v>
      </c>
      <c r="C28" s="32">
        <v>41270</v>
      </c>
      <c r="D28" s="25">
        <f t="shared" si="0"/>
        <v>5</v>
      </c>
      <c r="E28" s="26">
        <f t="shared" si="3"/>
        <v>3120000</v>
      </c>
      <c r="F28" s="27"/>
      <c r="G28" s="28">
        <v>9.8000000000000004E-2</v>
      </c>
      <c r="H28" s="29">
        <f>I28*G28*D28/$C$8</f>
        <v>7886.9863013698632</v>
      </c>
      <c r="I28" s="30">
        <f t="shared" si="1"/>
        <v>5875000</v>
      </c>
      <c r="J28" s="43">
        <f t="shared" si="2"/>
        <v>5875000</v>
      </c>
      <c r="K28" s="31"/>
      <c r="L28" s="24">
        <f>$J$23+M28-(SUM($A$26:A205))</f>
        <v>2535000</v>
      </c>
      <c r="M28" s="58"/>
      <c r="N28" s="61"/>
      <c r="O28" s="35"/>
      <c r="P28" s="39">
        <v>41278</v>
      </c>
      <c r="Q28" s="47">
        <v>350000</v>
      </c>
      <c r="R28" s="40"/>
    </row>
    <row r="29" spans="1:18" x14ac:dyDescent="0.25">
      <c r="A29" s="47">
        <v>120000</v>
      </c>
      <c r="B29" s="49">
        <v>41270</v>
      </c>
      <c r="C29" s="32">
        <v>41271</v>
      </c>
      <c r="D29" s="25">
        <f t="shared" si="0"/>
        <v>1</v>
      </c>
      <c r="E29" s="26">
        <f t="shared" si="3"/>
        <v>3000000</v>
      </c>
      <c r="F29" s="27"/>
      <c r="G29" s="28">
        <v>9.8000000000000004E-2</v>
      </c>
      <c r="H29" s="29">
        <f>I29*G29*D29/$C$8</f>
        <v>1545.1780821917807</v>
      </c>
      <c r="I29" s="30">
        <f t="shared" si="1"/>
        <v>5755000</v>
      </c>
      <c r="J29" s="43">
        <f t="shared" si="2"/>
        <v>5755000</v>
      </c>
      <c r="K29" s="31"/>
      <c r="L29" s="24">
        <f>$J$23+M29-(SUM($A$26:A206))</f>
        <v>2535000</v>
      </c>
      <c r="M29" s="57"/>
      <c r="N29" s="61"/>
      <c r="O29" s="35"/>
      <c r="P29" s="39">
        <v>41279</v>
      </c>
      <c r="Q29" s="47">
        <v>250000</v>
      </c>
      <c r="R29" s="40"/>
    </row>
    <row r="30" spans="1:18" x14ac:dyDescent="0.25">
      <c r="A30" s="47">
        <v>120000</v>
      </c>
      <c r="B30" s="48">
        <v>41275</v>
      </c>
      <c r="C30" s="1">
        <v>41278</v>
      </c>
      <c r="D30" s="25">
        <f t="shared" si="0"/>
        <v>3</v>
      </c>
      <c r="E30" s="26">
        <f t="shared" si="3"/>
        <v>2650000</v>
      </c>
      <c r="F30" s="27"/>
      <c r="G30" s="28">
        <v>9.8000000000000004E-2</v>
      </c>
      <c r="H30" s="29">
        <f>I30*G30*D30/$C$8</f>
        <v>4538.8767123287671</v>
      </c>
      <c r="I30" s="30">
        <f t="shared" si="1"/>
        <v>5635000</v>
      </c>
      <c r="J30" s="43">
        <f t="shared" si="2"/>
        <v>5635000</v>
      </c>
      <c r="K30" s="31"/>
      <c r="L30" s="24">
        <f>$J$23+M30-(SUM($A$26:A207))</f>
        <v>2535000</v>
      </c>
      <c r="M30" s="58"/>
      <c r="N30" s="61"/>
      <c r="O30" s="35"/>
      <c r="P30" s="39">
        <v>41280</v>
      </c>
      <c r="Q30" s="47">
        <v>150000</v>
      </c>
      <c r="R30" s="40"/>
    </row>
    <row r="31" spans="1:18" x14ac:dyDescent="0.25">
      <c r="A31" s="47">
        <v>350000</v>
      </c>
      <c r="B31" s="49">
        <v>41278</v>
      </c>
      <c r="C31" s="49">
        <v>41279</v>
      </c>
      <c r="D31" s="25">
        <f t="shared" si="0"/>
        <v>1</v>
      </c>
      <c r="E31" s="26">
        <f t="shared" si="3"/>
        <v>2400000</v>
      </c>
      <c r="F31" s="27"/>
      <c r="G31" s="28">
        <v>9.8000000000000004E-2</v>
      </c>
      <c r="H31" s="29">
        <f>I31*G31*D31/$C$8</f>
        <v>1418.986301369863</v>
      </c>
      <c r="I31" s="30">
        <f t="shared" si="1"/>
        <v>5285000</v>
      </c>
      <c r="J31" s="43">
        <f t="shared" si="2"/>
        <v>5285000</v>
      </c>
      <c r="K31" s="31"/>
      <c r="L31" s="24">
        <f>$J$23+M31-(SUM($A$26:A208))</f>
        <v>2535000</v>
      </c>
      <c r="M31" s="57"/>
      <c r="N31" s="61"/>
      <c r="O31" s="35"/>
      <c r="P31" s="39">
        <v>41284</v>
      </c>
      <c r="Q31" s="47">
        <v>50000</v>
      </c>
      <c r="R31" s="40"/>
    </row>
    <row r="32" spans="1:18" x14ac:dyDescent="0.25">
      <c r="A32" s="47">
        <v>250000</v>
      </c>
      <c r="B32" s="49">
        <v>41279</v>
      </c>
      <c r="C32" s="49">
        <v>41280</v>
      </c>
      <c r="D32" s="25">
        <f t="shared" si="0"/>
        <v>1</v>
      </c>
      <c r="E32" s="26">
        <f t="shared" si="3"/>
        <v>2250000</v>
      </c>
      <c r="F32" s="27"/>
      <c r="G32" s="28">
        <v>9.8000000000000004E-2</v>
      </c>
      <c r="H32" s="29">
        <f>I32*G32*D32/$C$8</f>
        <v>1351.8630136986301</v>
      </c>
      <c r="I32" s="30">
        <f t="shared" si="1"/>
        <v>5035000</v>
      </c>
      <c r="J32" s="43">
        <f t="shared" si="2"/>
        <v>5035000</v>
      </c>
      <c r="K32" s="31"/>
      <c r="L32" s="24">
        <f>$J$23+M32-(SUM($A$26:A209))</f>
        <v>2535000</v>
      </c>
      <c r="M32" s="59"/>
      <c r="N32" s="61"/>
      <c r="O32" s="35"/>
      <c r="P32" s="39">
        <v>41285</v>
      </c>
      <c r="Q32" s="47">
        <v>750000</v>
      </c>
      <c r="R32" s="40"/>
    </row>
    <row r="33" spans="1:18" x14ac:dyDescent="0.25">
      <c r="A33" s="47">
        <v>150000</v>
      </c>
      <c r="B33" s="49">
        <v>41280</v>
      </c>
      <c r="C33" s="49">
        <v>41284</v>
      </c>
      <c r="D33" s="25">
        <f t="shared" si="0"/>
        <v>4</v>
      </c>
      <c r="E33" s="26">
        <f t="shared" si="3"/>
        <v>2200000</v>
      </c>
      <c r="F33" s="27"/>
      <c r="G33" s="28">
        <v>9.8000000000000004E-2</v>
      </c>
      <c r="H33" s="29">
        <f>I33*G33*D33/$C$8</f>
        <v>5246.3561643835619</v>
      </c>
      <c r="I33" s="30">
        <f t="shared" si="1"/>
        <v>4885000</v>
      </c>
      <c r="J33" s="43">
        <f t="shared" si="2"/>
        <v>4885000</v>
      </c>
      <c r="K33" s="31"/>
      <c r="L33" s="24">
        <f>$J$23+M33-(SUM($A$26:A210))</f>
        <v>2535000</v>
      </c>
      <c r="M33" s="58"/>
      <c r="N33" s="61"/>
      <c r="O33" s="35"/>
      <c r="P33" s="39">
        <v>41286</v>
      </c>
      <c r="Q33" s="47">
        <v>100000</v>
      </c>
      <c r="R33" s="40"/>
    </row>
    <row r="34" spans="1:18" x14ac:dyDescent="0.25">
      <c r="A34" s="47">
        <v>50000</v>
      </c>
      <c r="B34" s="49">
        <v>41284</v>
      </c>
      <c r="C34" s="49">
        <v>41285</v>
      </c>
      <c r="D34" s="25">
        <f t="shared" si="0"/>
        <v>1</v>
      </c>
      <c r="E34" s="26">
        <f t="shared" si="3"/>
        <v>1450000</v>
      </c>
      <c r="F34" s="27"/>
      <c r="G34" s="28">
        <v>9.8000000000000004E-2</v>
      </c>
      <c r="H34" s="29">
        <f>I34*G34*D34/$C$8</f>
        <v>1298.1643835616439</v>
      </c>
      <c r="I34" s="30">
        <f t="shared" si="1"/>
        <v>4835000</v>
      </c>
      <c r="J34" s="43">
        <f t="shared" si="2"/>
        <v>4835000</v>
      </c>
      <c r="K34" s="31"/>
      <c r="L34" s="24">
        <f>$J$23+M34-(SUM($A$26:A211))</f>
        <v>2535000</v>
      </c>
      <c r="M34" s="58"/>
      <c r="N34" s="61"/>
      <c r="O34" s="35"/>
      <c r="P34" s="39">
        <v>41294</v>
      </c>
      <c r="Q34" s="47">
        <v>150000</v>
      </c>
      <c r="R34" s="40"/>
    </row>
    <row r="35" spans="1:18" x14ac:dyDescent="0.25">
      <c r="A35" s="47">
        <v>750000</v>
      </c>
      <c r="B35" s="49">
        <v>41285</v>
      </c>
      <c r="C35" s="49">
        <v>41286</v>
      </c>
      <c r="D35" s="25">
        <f t="shared" si="0"/>
        <v>1</v>
      </c>
      <c r="E35" s="26">
        <f t="shared" si="3"/>
        <v>1350000</v>
      </c>
      <c r="F35" s="27"/>
      <c r="G35" s="28">
        <v>9.8000000000000004E-2</v>
      </c>
      <c r="H35" s="29">
        <f>I35*G35*D35/$C$8</f>
        <v>1096.7945205479452</v>
      </c>
      <c r="I35" s="30">
        <f t="shared" si="1"/>
        <v>4085000</v>
      </c>
      <c r="J35" s="43">
        <f t="shared" si="2"/>
        <v>4085000</v>
      </c>
      <c r="K35" s="31"/>
      <c r="L35" s="24">
        <f>$J$23+M35-(SUM($A$26:A212))</f>
        <v>2535000</v>
      </c>
      <c r="M35" s="58"/>
      <c r="N35" s="61"/>
      <c r="O35" s="35"/>
      <c r="P35" s="39">
        <v>41307</v>
      </c>
      <c r="Q35" s="47">
        <v>200000</v>
      </c>
      <c r="R35" s="35"/>
    </row>
    <row r="36" spans="1:18" x14ac:dyDescent="0.25">
      <c r="A36" s="47">
        <v>100000</v>
      </c>
      <c r="B36" s="49">
        <v>41286</v>
      </c>
      <c r="C36" s="49">
        <v>41294</v>
      </c>
      <c r="D36" s="25">
        <f t="shared" si="0"/>
        <v>8</v>
      </c>
      <c r="E36" s="26">
        <f t="shared" si="3"/>
        <v>1200000</v>
      </c>
      <c r="F36" s="50"/>
      <c r="G36" s="28">
        <v>9.8000000000000004E-2</v>
      </c>
      <c r="H36" s="29">
        <f>I36*G36*D36/$C$8</f>
        <v>8559.5616438356155</v>
      </c>
      <c r="I36" s="30">
        <f t="shared" si="1"/>
        <v>3985000</v>
      </c>
      <c r="J36" s="43">
        <f t="shared" si="2"/>
        <v>3985000</v>
      </c>
      <c r="K36" s="50"/>
      <c r="L36" s="24">
        <f>$J$23+M36-(SUM($A$26:A213))</f>
        <v>2535000</v>
      </c>
      <c r="M36" s="60"/>
      <c r="N36" s="61"/>
      <c r="O36" s="35"/>
      <c r="P36" s="39">
        <v>41315</v>
      </c>
      <c r="Q36" s="47">
        <v>1000000</v>
      </c>
      <c r="R36" s="35"/>
    </row>
    <row r="37" spans="1:18" x14ac:dyDescent="0.25">
      <c r="A37" s="47">
        <v>150000</v>
      </c>
      <c r="B37" s="49">
        <v>41294</v>
      </c>
      <c r="C37" s="49">
        <v>41307</v>
      </c>
      <c r="D37" s="25">
        <f t="shared" si="0"/>
        <v>13</v>
      </c>
      <c r="E37" s="26">
        <f t="shared" si="3"/>
        <v>1000000</v>
      </c>
      <c r="F37" s="50"/>
      <c r="G37" s="28">
        <v>9.8000000000000004E-2</v>
      </c>
      <c r="H37" s="29">
        <f>I37*G37*D37/$C$8</f>
        <v>13385.726027397261</v>
      </c>
      <c r="I37" s="30">
        <f t="shared" si="1"/>
        <v>3835000</v>
      </c>
      <c r="J37" s="43">
        <f t="shared" si="2"/>
        <v>3835000</v>
      </c>
      <c r="K37" s="50"/>
      <c r="L37" s="24">
        <f>$J$23+M37-(SUM($A$26:A214))</f>
        <v>2535000</v>
      </c>
      <c r="M37" s="60"/>
      <c r="N37" s="61"/>
      <c r="O37" s="35"/>
      <c r="P37" s="39"/>
      <c r="Q37" s="42"/>
      <c r="R37" s="35"/>
    </row>
    <row r="38" spans="1:18" x14ac:dyDescent="0.25">
      <c r="A38" s="47">
        <v>200000</v>
      </c>
      <c r="B38" s="49">
        <v>41307</v>
      </c>
      <c r="C38" s="49">
        <v>41315</v>
      </c>
      <c r="D38" s="25">
        <f t="shared" si="0"/>
        <v>8</v>
      </c>
      <c r="E38" s="26">
        <f t="shared" si="3"/>
        <v>0</v>
      </c>
      <c r="F38" s="50"/>
      <c r="G38" s="28">
        <v>9.8000000000000004E-2</v>
      </c>
      <c r="H38" s="29">
        <f>I38*G38*D38/$C$8</f>
        <v>7807.7808219178078</v>
      </c>
      <c r="I38" s="30">
        <f t="shared" si="1"/>
        <v>3635000</v>
      </c>
      <c r="J38" s="43">
        <f t="shared" si="2"/>
        <v>3635000</v>
      </c>
      <c r="K38" s="50"/>
      <c r="L38" s="24">
        <f>$J$23+M38-(SUM($A$26:A215))</f>
        <v>2535000</v>
      </c>
      <c r="M38" s="60"/>
      <c r="N38" s="61"/>
      <c r="O38" s="35"/>
      <c r="P38" s="39"/>
      <c r="Q38" s="42"/>
      <c r="R38" s="35"/>
    </row>
    <row r="39" spans="1:18" x14ac:dyDescent="0.25">
      <c r="A39" s="47">
        <v>1000000</v>
      </c>
      <c r="B39" s="49">
        <v>41315</v>
      </c>
      <c r="C39" s="50"/>
      <c r="D39" s="25">
        <f t="shared" si="0"/>
        <v>-41315</v>
      </c>
      <c r="E39" s="26">
        <f t="shared" si="3"/>
        <v>0</v>
      </c>
      <c r="F39" s="50"/>
      <c r="G39" s="28">
        <v>9.8000000000000004E-2</v>
      </c>
      <c r="H39" s="29">
        <f>I39*G39*D39/$C$8</f>
        <v>-29229513.561643835</v>
      </c>
      <c r="I39" s="30">
        <f t="shared" si="1"/>
        <v>2635000</v>
      </c>
      <c r="J39" s="43">
        <f t="shared" si="2"/>
        <v>2635000</v>
      </c>
      <c r="K39" s="50"/>
      <c r="L39" s="24">
        <f>$J$23+M39-(SUM($A$26:A216))</f>
        <v>2535000</v>
      </c>
      <c r="M39" s="60"/>
      <c r="N39" s="61"/>
      <c r="O39" s="35"/>
      <c r="P39" s="39"/>
      <c r="Q39" s="42"/>
      <c r="R39" s="35"/>
    </row>
    <row r="40" spans="1:18" x14ac:dyDescent="0.25">
      <c r="A40" s="50"/>
      <c r="B40" s="50"/>
      <c r="C40" s="50"/>
      <c r="D40" s="50"/>
      <c r="E40" s="50"/>
      <c r="F40" s="50"/>
      <c r="G40" s="28">
        <v>9.8000000000000004E-2</v>
      </c>
      <c r="H40" s="50"/>
      <c r="I40" s="50"/>
      <c r="J40" s="52"/>
      <c r="K40" s="50"/>
      <c r="L40" s="50"/>
      <c r="M40" s="60"/>
      <c r="N40" s="61"/>
      <c r="O40" s="35"/>
      <c r="P40" s="40"/>
      <c r="Q40" s="40"/>
      <c r="R40" s="35"/>
    </row>
    <row r="41" spans="1:18" x14ac:dyDescent="0.25">
      <c r="A41" s="50"/>
      <c r="B41" s="50"/>
      <c r="C41" s="50"/>
      <c r="D41" s="50"/>
      <c r="E41" s="50"/>
      <c r="F41" s="50"/>
      <c r="G41" s="28">
        <v>9.8000000000000004E-2</v>
      </c>
      <c r="H41" s="50"/>
      <c r="I41" s="50"/>
      <c r="J41" s="52"/>
      <c r="K41" s="50"/>
      <c r="L41" s="50"/>
      <c r="M41" s="51"/>
    </row>
    <row r="42" spans="1:18" x14ac:dyDescent="0.25">
      <c r="A42" s="50"/>
      <c r="B42" s="50"/>
      <c r="C42" s="50"/>
      <c r="D42" s="50"/>
      <c r="E42" s="50"/>
      <c r="F42" s="50"/>
      <c r="G42" s="28">
        <v>9.8000000000000004E-2</v>
      </c>
      <c r="H42" s="50"/>
      <c r="I42" s="50"/>
      <c r="J42" s="52"/>
      <c r="K42" s="50"/>
      <c r="L42" s="50"/>
      <c r="M42" s="51"/>
    </row>
    <row r="43" spans="1:18" x14ac:dyDescent="0.25">
      <c r="A43" s="50"/>
      <c r="B43" s="50"/>
      <c r="C43" s="50"/>
      <c r="D43" s="50"/>
      <c r="E43" s="50"/>
      <c r="F43" s="50"/>
      <c r="G43" s="28">
        <v>9.8000000000000004E-2</v>
      </c>
      <c r="H43" s="50"/>
      <c r="I43" s="50"/>
      <c r="J43" s="52"/>
      <c r="K43" s="50"/>
      <c r="L43" s="50"/>
      <c r="M43" s="51"/>
    </row>
    <row r="44" spans="1:18" x14ac:dyDescent="0.25">
      <c r="A44" s="50"/>
      <c r="B44" s="50"/>
      <c r="C44" s="50"/>
      <c r="D44" s="50"/>
      <c r="E44" s="50"/>
      <c r="F44" s="50"/>
      <c r="G44" s="28">
        <v>9.8000000000000004E-2</v>
      </c>
      <c r="H44" s="50"/>
      <c r="I44" s="50"/>
      <c r="J44" s="52"/>
      <c r="K44" s="50"/>
      <c r="L44" s="50"/>
      <c r="M44" s="51"/>
    </row>
    <row r="45" spans="1:18" x14ac:dyDescent="0.25">
      <c r="E45" s="4"/>
    </row>
    <row r="46" spans="1:18" x14ac:dyDescent="0.25">
      <c r="E46" s="33"/>
    </row>
    <row r="47" spans="1:18" x14ac:dyDescent="0.25">
      <c r="E47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2014-04-22T18:37:24Z</dcterms:modified>
</cp:coreProperties>
</file>