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11700" tabRatio="757"/>
  </bookViews>
  <sheets>
    <sheet name="Сводный анализ" sheetId="4" r:id="rId1"/>
    <sheet name="Диаграмма" sheetId="19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G18" i="4" l="1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A13" i="4"/>
  <c r="Z13" i="4"/>
  <c r="Y13" i="4"/>
  <c r="X13" i="4"/>
  <c r="V13" i="4"/>
  <c r="U13" i="4"/>
  <c r="T13" i="4"/>
  <c r="S13" i="4"/>
  <c r="Q13" i="4"/>
  <c r="P13" i="4"/>
  <c r="O13" i="4"/>
  <c r="N13" i="4"/>
  <c r="L13" i="4"/>
  <c r="K13" i="4"/>
  <c r="J13" i="4"/>
  <c r="I13" i="4"/>
  <c r="G13" i="4"/>
  <c r="F13" i="4"/>
  <c r="E13" i="4"/>
  <c r="D13" i="4"/>
  <c r="C13" i="4"/>
  <c r="B13" i="4"/>
  <c r="AF12" i="4"/>
  <c r="AE12" i="4"/>
  <c r="AD12" i="4"/>
  <c r="AC12" i="4"/>
  <c r="AA12" i="4"/>
  <c r="Z12" i="4"/>
  <c r="Y12" i="4"/>
  <c r="X12" i="4"/>
  <c r="V12" i="4"/>
  <c r="U12" i="4"/>
  <c r="T12" i="4"/>
  <c r="S12" i="4"/>
  <c r="Q12" i="4"/>
  <c r="P12" i="4"/>
  <c r="O12" i="4"/>
  <c r="N12" i="4"/>
  <c r="L12" i="4"/>
  <c r="K12" i="4"/>
  <c r="J12" i="4"/>
  <c r="I12" i="4"/>
  <c r="G12" i="4"/>
  <c r="F12" i="4"/>
  <c r="E12" i="4"/>
  <c r="D12" i="4"/>
  <c r="C12" i="4"/>
  <c r="B12" i="4"/>
  <c r="AF11" i="4"/>
  <c r="AE11" i="4"/>
  <c r="AD11" i="4"/>
  <c r="AC11" i="4"/>
  <c r="AA11" i="4"/>
  <c r="Z11" i="4"/>
  <c r="Y11" i="4"/>
  <c r="X11" i="4"/>
  <c r="V11" i="4"/>
  <c r="U11" i="4"/>
  <c r="T11" i="4"/>
  <c r="S11" i="4"/>
  <c r="Q11" i="4"/>
  <c r="P11" i="4"/>
  <c r="O11" i="4"/>
  <c r="N11" i="4"/>
  <c r="L11" i="4"/>
  <c r="K11" i="4"/>
  <c r="J11" i="4"/>
  <c r="I11" i="4"/>
  <c r="G11" i="4"/>
  <c r="F11" i="4"/>
  <c r="E11" i="4"/>
  <c r="D11" i="4"/>
  <c r="C11" i="4"/>
  <c r="B11" i="4"/>
  <c r="AF10" i="4"/>
  <c r="AE10" i="4"/>
  <c r="AD10" i="4"/>
  <c r="AC10" i="4"/>
  <c r="AA10" i="4"/>
  <c r="Z10" i="4"/>
  <c r="Y10" i="4"/>
  <c r="X10" i="4"/>
  <c r="V10" i="4"/>
  <c r="U10" i="4"/>
  <c r="T10" i="4"/>
  <c r="S10" i="4"/>
  <c r="Q10" i="4"/>
  <c r="P10" i="4"/>
  <c r="O10" i="4"/>
  <c r="N10" i="4"/>
  <c r="L10" i="4"/>
  <c r="K10" i="4"/>
  <c r="J10" i="4"/>
  <c r="I10" i="4"/>
  <c r="G10" i="4"/>
  <c r="F10" i="4"/>
  <c r="E10" i="4"/>
  <c r="D10" i="4"/>
  <c r="C10" i="4"/>
  <c r="B10" i="4"/>
  <c r="AF9" i="4"/>
  <c r="AE9" i="4"/>
  <c r="AD9" i="4"/>
  <c r="AC9" i="4"/>
  <c r="AA9" i="4"/>
  <c r="Z9" i="4"/>
  <c r="Y9" i="4"/>
  <c r="X9" i="4"/>
  <c r="V9" i="4"/>
  <c r="U9" i="4"/>
  <c r="T9" i="4"/>
  <c r="S9" i="4"/>
  <c r="Q9" i="4"/>
  <c r="P9" i="4"/>
  <c r="O9" i="4"/>
  <c r="N9" i="4"/>
  <c r="L9" i="4"/>
  <c r="K9" i="4"/>
  <c r="J9" i="4"/>
  <c r="I9" i="4"/>
  <c r="G9" i="4"/>
  <c r="F9" i="4"/>
  <c r="E9" i="4"/>
  <c r="D9" i="4"/>
  <c r="C9" i="4"/>
  <c r="B9" i="4"/>
  <c r="AF8" i="4"/>
  <c r="AE8" i="4"/>
  <c r="AD8" i="4"/>
  <c r="AC8" i="4"/>
  <c r="AA8" i="4"/>
  <c r="Z8" i="4"/>
  <c r="Y8" i="4"/>
  <c r="X8" i="4"/>
  <c r="V8" i="4"/>
  <c r="U8" i="4"/>
  <c r="T8" i="4"/>
  <c r="S8" i="4"/>
  <c r="Q8" i="4"/>
  <c r="P8" i="4"/>
  <c r="O8" i="4"/>
  <c r="N8" i="4"/>
  <c r="L8" i="4"/>
  <c r="K8" i="4"/>
  <c r="J8" i="4"/>
  <c r="I8" i="4"/>
  <c r="G8" i="4"/>
  <c r="F8" i="4"/>
  <c r="E8" i="4"/>
  <c r="D8" i="4"/>
  <c r="C8" i="4"/>
  <c r="B8" i="4"/>
  <c r="AF7" i="4"/>
  <c r="AE7" i="4"/>
  <c r="AD7" i="4"/>
  <c r="AC7" i="4"/>
  <c r="AA7" i="4"/>
  <c r="Z7" i="4"/>
  <c r="Y7" i="4"/>
  <c r="X7" i="4"/>
  <c r="V7" i="4"/>
  <c r="U7" i="4"/>
  <c r="T7" i="4"/>
  <c r="S7" i="4"/>
  <c r="Q7" i="4"/>
  <c r="P7" i="4"/>
  <c r="O7" i="4"/>
  <c r="N7" i="4"/>
  <c r="L7" i="4"/>
  <c r="K7" i="4"/>
  <c r="J7" i="4"/>
  <c r="I7" i="4"/>
  <c r="G7" i="4"/>
  <c r="F7" i="4"/>
  <c r="E7" i="4"/>
  <c r="D7" i="4"/>
  <c r="C7" i="4"/>
  <c r="B7" i="4"/>
  <c r="AF6" i="4"/>
  <c r="AE6" i="4"/>
  <c r="AD6" i="4"/>
  <c r="AC6" i="4"/>
  <c r="AA6" i="4"/>
  <c r="Z6" i="4"/>
  <c r="Y6" i="4"/>
  <c r="X6" i="4"/>
  <c r="V6" i="4"/>
  <c r="U6" i="4"/>
  <c r="T6" i="4"/>
  <c r="S6" i="4"/>
  <c r="Q6" i="4"/>
  <c r="P6" i="4"/>
  <c r="O6" i="4"/>
  <c r="N6" i="4"/>
  <c r="L6" i="4"/>
  <c r="K6" i="4"/>
  <c r="J6" i="4"/>
  <c r="I6" i="4"/>
  <c r="G6" i="4"/>
  <c r="F6" i="4"/>
  <c r="E6" i="4"/>
  <c r="D6" i="4"/>
  <c r="C6" i="4"/>
  <c r="B6" i="4"/>
  <c r="AF5" i="4"/>
  <c r="AE5" i="4"/>
  <c r="AD5" i="4"/>
  <c r="AC5" i="4"/>
  <c r="AA5" i="4"/>
  <c r="Z5" i="4"/>
  <c r="Y5" i="4"/>
  <c r="X5" i="4"/>
  <c r="V5" i="4"/>
  <c r="U5" i="4"/>
  <c r="T5" i="4"/>
  <c r="S5" i="4"/>
  <c r="Q5" i="4"/>
  <c r="P5" i="4"/>
  <c r="O5" i="4"/>
  <c r="N5" i="4"/>
  <c r="L5" i="4"/>
  <c r="K5" i="4"/>
  <c r="J5" i="4"/>
  <c r="I5" i="4"/>
  <c r="G5" i="4"/>
  <c r="F5" i="4"/>
  <c r="E5" i="4"/>
  <c r="D5" i="4"/>
  <c r="C5" i="4"/>
  <c r="B5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W10" i="4" l="1"/>
  <c r="AB11" i="4"/>
  <c r="W11" i="4"/>
  <c r="W12" i="4"/>
  <c r="R12" i="4"/>
  <c r="AB13" i="4"/>
  <c r="AG13" i="4"/>
  <c r="R13" i="4"/>
  <c r="H10" i="4"/>
  <c r="H11" i="4"/>
  <c r="M12" i="4"/>
  <c r="W13" i="4"/>
  <c r="M10" i="4"/>
  <c r="R11" i="4"/>
  <c r="AG12" i="4"/>
  <c r="H13" i="4"/>
  <c r="M13" i="4"/>
  <c r="R10" i="4"/>
  <c r="AG10" i="4"/>
  <c r="AB10" i="4"/>
  <c r="M11" i="4"/>
  <c r="AG11" i="4"/>
  <c r="H12" i="4"/>
  <c r="AB12" i="4"/>
  <c r="AG9" i="4" l="1"/>
  <c r="AG6" i="4"/>
  <c r="AB5" i="4"/>
  <c r="M5" i="4"/>
  <c r="M8" i="4"/>
  <c r="M9" i="4"/>
  <c r="R7" i="4"/>
  <c r="AB6" i="4"/>
  <c r="H7" i="4"/>
  <c r="H5" i="4"/>
  <c r="W6" i="4"/>
  <c r="H6" i="4"/>
  <c r="M6" i="4"/>
  <c r="AB7" i="4"/>
  <c r="H9" i="4"/>
  <c r="R9" i="4"/>
  <c r="AG8" i="4"/>
  <c r="AB9" i="4"/>
  <c r="R5" i="4"/>
  <c r="W8" i="4"/>
  <c r="M7" i="4"/>
  <c r="W7" i="4"/>
  <c r="W5" i="4"/>
  <c r="R8" i="4"/>
  <c r="AB8" i="4"/>
  <c r="R6" i="4"/>
  <c r="AG5" i="4"/>
  <c r="W9" i="4"/>
  <c r="H8" i="4"/>
  <c r="AG7" i="4"/>
  <c r="C1" i="19"/>
  <c r="D1" i="19"/>
  <c r="E1" i="19"/>
  <c r="F1" i="19"/>
  <c r="G1" i="19"/>
  <c r="H1" i="19"/>
  <c r="E2" i="19" l="1" a="1"/>
  <c r="E2" i="19" s="1"/>
  <c r="H2" i="19" a="1"/>
  <c r="H2" i="19" s="1"/>
  <c r="F2" i="19" a="1"/>
  <c r="F2" i="19" s="1"/>
  <c r="D2" i="19" l="1" a="1"/>
  <c r="D2" i="19" s="1"/>
  <c r="G2" i="19" a="1"/>
  <c r="G2" i="19" s="1"/>
  <c r="C2" i="19" l="1" a="1"/>
  <c r="C2" i="19" s="1"/>
</calcChain>
</file>

<file path=xl/sharedStrings.xml><?xml version="1.0" encoding="utf-8"?>
<sst xmlns="http://schemas.openxmlformats.org/spreadsheetml/2006/main" count="65" uniqueCount="37">
  <si>
    <t>№ узла</t>
  </si>
  <si>
    <t>Название</t>
  </si>
  <si>
    <t>U ном, кВ</t>
  </si>
  <si>
    <t>цена, руб</t>
  </si>
  <si>
    <t xml:space="preserve">место цены
 в субъекте </t>
  </si>
  <si>
    <t>ГТП ЧМК</t>
  </si>
  <si>
    <t>Период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</si>
  <si>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</si>
  <si>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</si>
  <si>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</si>
  <si>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</si>
  <si>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</si>
  <si>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</si>
  <si>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</si>
  <si>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Анализ узловых цен</t>
  </si>
  <si>
    <t>ГТП</t>
  </si>
  <si>
    <t>ЧМК</t>
  </si>
  <si>
    <t>БЗФ</t>
  </si>
  <si>
    <t>ТЭУ</t>
  </si>
  <si>
    <t>ГМЗ</t>
  </si>
  <si>
    <t>Универсал</t>
  </si>
  <si>
    <t>ЮУНК</t>
  </si>
  <si>
    <t>БМК</t>
  </si>
  <si>
    <t>БЗРП</t>
  </si>
  <si>
    <t>РЭМЗ</t>
  </si>
  <si>
    <t>ИС</t>
  </si>
  <si>
    <t>Балтика</t>
  </si>
  <si>
    <t>ЗМЗ</t>
  </si>
  <si>
    <t>ВФ</t>
  </si>
  <si>
    <t>УК</t>
  </si>
  <si>
    <t>Январь</t>
  </si>
  <si>
    <t>Февраль</t>
  </si>
  <si>
    <t>Март</t>
  </si>
  <si>
    <t>Апрель</t>
  </si>
  <si>
    <t>Май</t>
  </si>
  <si>
    <t>Июнь</t>
  </si>
  <si>
    <t>Цена, руб /МВт*ч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</si>
</sst>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цен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Цена</c:v>
          </c:tx>
          <c:invertIfNegative val="0"/>
          <c:cat>
            <c:strRef>
              <c:f>Диаграмма!$C$1:$H$1</c:f>
              <c:strCache>
                <c:ptCount val="6"/>
                <c:pt idx="0">
                  <c:v>Конверторная </c:v>
                </c:pt>
                <c:pt idx="1">
                  <c:v>Конверторная </c:v>
                </c:pt>
                <c:pt idx="2">
                  <c:v>ТЭЦЧМК </c:v>
                </c:pt>
                <c:pt idx="3">
                  <c:v>Каштак </c:v>
                </c:pt>
                <c:pt idx="4">
                  <c:v>ЧГРЭС </c:v>
                </c:pt>
                <c:pt idx="5">
                  <c:v>Новометаллург </c:v>
                </c:pt>
              </c:strCache>
            </c:strRef>
          </c:cat>
          <c:val>
            <c:numRef>
              <c:f>Диаграмма!$C$2:$H$2</c:f>
              <c:numCache>
                <c:formatCode>General</c:formatCode>
                <c:ptCount val="6"/>
                <c:pt idx="0">
                  <c:v>1223.9344843951615</c:v>
                </c:pt>
                <c:pt idx="1">
                  <c:v>1231.2585106451613</c:v>
                </c:pt>
                <c:pt idx="2">
                  <c:v>1236.8716920026884</c:v>
                </c:pt>
                <c:pt idx="3">
                  <c:v>1232.8776059677414</c:v>
                </c:pt>
                <c:pt idx="4">
                  <c:v>1235.3182631720426</c:v>
                </c:pt>
                <c:pt idx="5">
                  <c:v>1234.4722986424733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9979904"/>
        <c:axId val="150010880"/>
      </c:barChart>
      <c:catAx>
        <c:axId val="149979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010880"/>
        <c:crosses val="autoZero"/>
        <c:auto val="1"/>
        <c:lblAlgn val="ctr"/>
        <c:lblOffset val="100"/>
        <c:noMultiLvlLbl val="0"/>
      </c:catAx>
      <c:valAx>
        <c:axId val="150010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ru-RU" sz="1200"/>
                  <a:t>Цены, руб/</a:t>
                </a:r>
                <a:r>
                  <a:rPr lang="ru-RU" sz="1200" baseline="0"/>
                  <a:t> МВт*ч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9979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409576</xdr:colOff>
      <xdr:row>31</xdr:row>
      <xdr:rowOff>28574</xdr:rowOff>
    </xdr:from>
    <xdr:to>
      <xdr:col>7</xdr:col>
      <xdr:colOff>895350</xdr:colOff>
      <xdr:row>47</xdr:row>
      <xdr:rowOff>190499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2.&#1040;&#1085;&#1072;&#1083;&#1080;&#1079;%20&#1094;&#1077;&#1085;%20&#1074;%20&#1091;&#1079;&#1083;&#1072;&#1093;%20&#1075;&#1090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л"/>
      <sheetName val="Удмурт"/>
      <sheetName val="Оренбург"/>
      <sheetName val="Башкирия"/>
      <sheetName val="Волгоград"/>
      <sheetName val="Ростов"/>
      <sheetName val="Кемерово"/>
      <sheetName val="Иркутск"/>
      <sheetName val="Сводный анализ"/>
      <sheetName val="Диаграмма"/>
    </sheetNames>
    <sheetDataSet>
      <sheetData sheetId="0">
        <row r="4">
          <cell r="FS4">
            <v>2013</v>
          </cell>
          <cell r="FT4" t="str">
            <v>Июль</v>
          </cell>
          <cell r="FU4">
            <v>100101</v>
          </cell>
          <cell r="FV4" t="str">
            <v xml:space="preserve">Конверторная </v>
          </cell>
          <cell r="FW4">
            <v>230</v>
          </cell>
          <cell r="FX4" t="e">
            <v>#DIV/0!</v>
          </cell>
          <cell r="FY4" t="e">
            <v>#DIV/0!</v>
          </cell>
          <cell r="FZ4">
            <v>100102</v>
          </cell>
          <cell r="GA4" t="str">
            <v xml:space="preserve">Конверторная </v>
          </cell>
          <cell r="GB4">
            <v>115</v>
          </cell>
          <cell r="GC4" t="e">
            <v>#DIV/0!</v>
          </cell>
          <cell r="GD4" t="e">
            <v>#DIV/0!</v>
          </cell>
          <cell r="GE4">
            <v>100115</v>
          </cell>
          <cell r="GF4" t="str">
            <v xml:space="preserve">ТЭЦЧМК </v>
          </cell>
          <cell r="GG4">
            <v>115</v>
          </cell>
          <cell r="GH4" t="e">
            <v>#DIV/0!</v>
          </cell>
          <cell r="GI4" t="e">
            <v>#DIV/0!</v>
          </cell>
          <cell r="GJ4">
            <v>100116</v>
          </cell>
          <cell r="GK4" t="str">
            <v xml:space="preserve">Каштак </v>
          </cell>
          <cell r="GL4">
            <v>115</v>
          </cell>
          <cell r="GM4" t="e">
            <v>#DIV/0!</v>
          </cell>
          <cell r="GN4" t="e">
            <v>#DIV/0!</v>
          </cell>
          <cell r="GO4">
            <v>100117</v>
          </cell>
          <cell r="GP4" t="str">
            <v xml:space="preserve">ЧГРЭС </v>
          </cell>
          <cell r="GQ4">
            <v>115</v>
          </cell>
          <cell r="GR4" t="e">
            <v>#DIV/0!</v>
          </cell>
          <cell r="GS4" t="e">
            <v>#DIV/0!</v>
          </cell>
          <cell r="GT4">
            <v>100194</v>
          </cell>
          <cell r="GU4" t="str">
            <v xml:space="preserve">Новометаллург </v>
          </cell>
          <cell r="GV4">
            <v>115</v>
          </cell>
          <cell r="GW4" t="e">
            <v>#DIV/0!</v>
          </cell>
          <cell r="GX4" t="e">
            <v>#DIV/0!</v>
          </cell>
        </row>
        <row r="5">
          <cell r="FS5">
            <v>2013</v>
          </cell>
          <cell r="FT5" t="str">
            <v>Август</v>
          </cell>
          <cell r="FU5">
            <v>100101</v>
          </cell>
          <cell r="FV5" t="str">
            <v xml:space="preserve">Конверторная </v>
          </cell>
          <cell r="FW5">
            <v>230</v>
          </cell>
          <cell r="FX5">
            <v>1223.9344843951615</v>
          </cell>
          <cell r="FY5" t="str">
            <v>93 из 110  91%</v>
          </cell>
          <cell r="FZ5">
            <v>100102</v>
          </cell>
          <cell r="GA5" t="str">
            <v xml:space="preserve">Конверторная </v>
          </cell>
          <cell r="GB5">
            <v>115</v>
          </cell>
          <cell r="GC5">
            <v>1231.2585106451613</v>
          </cell>
          <cell r="GD5" t="str">
            <v>81 из 110  91,64%</v>
          </cell>
          <cell r="GE5">
            <v>100115</v>
          </cell>
          <cell r="GF5" t="str">
            <v xml:space="preserve">ТЭЦЧМК </v>
          </cell>
          <cell r="GG5">
            <v>115</v>
          </cell>
          <cell r="GH5">
            <v>1236.8716920026884</v>
          </cell>
          <cell r="GI5" t="str">
            <v>73 из 110  92,06%</v>
          </cell>
          <cell r="GJ5">
            <v>100116</v>
          </cell>
          <cell r="GK5" t="str">
            <v xml:space="preserve">Каштак </v>
          </cell>
          <cell r="GL5">
            <v>115</v>
          </cell>
          <cell r="GM5">
            <v>1232.8776059677414</v>
          </cell>
          <cell r="GN5" t="str">
            <v>77 из 110  91,76%</v>
          </cell>
          <cell r="GO5">
            <v>100117</v>
          </cell>
          <cell r="GP5" t="str">
            <v xml:space="preserve">ЧГРЭС </v>
          </cell>
          <cell r="GQ5">
            <v>115</v>
          </cell>
          <cell r="GR5">
            <v>1235.3182631720426</v>
          </cell>
          <cell r="GS5" t="str">
            <v>77 из 110  91,94%</v>
          </cell>
          <cell r="GT5">
            <v>100194</v>
          </cell>
          <cell r="GU5" t="str">
            <v xml:space="preserve">Новометаллург </v>
          </cell>
          <cell r="GV5">
            <v>115</v>
          </cell>
          <cell r="GW5">
            <v>1234.4722986424733</v>
          </cell>
          <cell r="GX5" t="str">
            <v>80 из 110  91,88%</v>
          </cell>
        </row>
        <row r="6">
          <cell r="FS6">
            <v>2013</v>
          </cell>
          <cell r="FT6" t="str">
            <v>Сентябрь</v>
          </cell>
          <cell r="FU6">
            <v>100101</v>
          </cell>
          <cell r="FV6" t="str">
            <v xml:space="preserve">Конверторная </v>
          </cell>
          <cell r="FW6">
            <v>230</v>
          </cell>
          <cell r="FX6">
            <v>1115.7892171666667</v>
          </cell>
          <cell r="FY6" t="str">
            <v>99 из 110  88%</v>
          </cell>
          <cell r="FZ6">
            <v>100102</v>
          </cell>
          <cell r="GA6" t="str">
            <v xml:space="preserve">Конверторная </v>
          </cell>
          <cell r="GB6">
            <v>115</v>
          </cell>
          <cell r="GC6">
            <v>1138.2178008472222</v>
          </cell>
          <cell r="GD6" t="str">
            <v>91 из 110  89,46%</v>
          </cell>
          <cell r="GE6">
            <v>100115</v>
          </cell>
          <cell r="GF6" t="str">
            <v xml:space="preserve">ТЭЦЧМК </v>
          </cell>
          <cell r="GG6">
            <v>115</v>
          </cell>
          <cell r="GH6">
            <v>1161.7033960416666</v>
          </cell>
          <cell r="GI6" t="str">
            <v>75 из 110  91,31%</v>
          </cell>
          <cell r="GJ6">
            <v>100116</v>
          </cell>
          <cell r="GK6" t="str">
            <v xml:space="preserve">Каштак </v>
          </cell>
          <cell r="GL6">
            <v>115</v>
          </cell>
          <cell r="GM6">
            <v>1141.2984011250001</v>
          </cell>
          <cell r="GN6" t="str">
            <v>87 из 110  89,71%</v>
          </cell>
          <cell r="GO6">
            <v>100117</v>
          </cell>
          <cell r="GP6" t="str">
            <v xml:space="preserve">ЧГРЭС </v>
          </cell>
          <cell r="GQ6">
            <v>115</v>
          </cell>
          <cell r="GR6">
            <v>1167.7845289166667</v>
          </cell>
          <cell r="GS6" t="str">
            <v>69 из 110  91,79%</v>
          </cell>
          <cell r="GT6">
            <v>100194</v>
          </cell>
          <cell r="GU6" t="str">
            <v xml:space="preserve">Новометаллург </v>
          </cell>
          <cell r="GV6">
            <v>115</v>
          </cell>
          <cell r="GW6">
            <v>1165.8269269722223</v>
          </cell>
          <cell r="GX6" t="str">
            <v>73 из 110  91,63%</v>
          </cell>
        </row>
        <row r="7">
          <cell r="FS7">
            <v>2013</v>
          </cell>
          <cell r="FT7" t="str">
            <v>Октябрь</v>
          </cell>
          <cell r="FU7">
            <v>100101</v>
          </cell>
          <cell r="FV7" t="str">
            <v xml:space="preserve">Конверторная </v>
          </cell>
          <cell r="FW7">
            <v>230</v>
          </cell>
          <cell r="FX7">
            <v>1103.9052298158599</v>
          </cell>
          <cell r="FY7" t="str">
            <v>101 из 110  88%</v>
          </cell>
          <cell r="FZ7">
            <v>100102</v>
          </cell>
          <cell r="GA7" t="str">
            <v xml:space="preserve">Конверторная </v>
          </cell>
          <cell r="GB7">
            <v>115</v>
          </cell>
          <cell r="GC7">
            <v>1124.0319160887095</v>
          </cell>
          <cell r="GD7" t="str">
            <v>98 из 110  89,74%</v>
          </cell>
          <cell r="GE7">
            <v>100115</v>
          </cell>
          <cell r="GF7" t="str">
            <v xml:space="preserve">ТЭЦЧМК </v>
          </cell>
          <cell r="GG7">
            <v>115</v>
          </cell>
          <cell r="GH7">
            <v>1147.0857936827956</v>
          </cell>
          <cell r="GI7" t="str">
            <v>89 из 110  91,59%</v>
          </cell>
          <cell r="GJ7">
            <v>100116</v>
          </cell>
          <cell r="GK7" t="str">
            <v xml:space="preserve">Каштак </v>
          </cell>
          <cell r="GL7">
            <v>115</v>
          </cell>
          <cell r="GM7">
            <v>1127.9291295430107</v>
          </cell>
          <cell r="GN7" t="str">
            <v>93 из 110  90,06%</v>
          </cell>
          <cell r="GO7">
            <v>100117</v>
          </cell>
          <cell r="GP7" t="str">
            <v xml:space="preserve">ЧГРЭС </v>
          </cell>
          <cell r="GQ7">
            <v>115</v>
          </cell>
          <cell r="GR7">
            <v>1153.4324274596775</v>
          </cell>
          <cell r="GS7" t="str">
            <v>73 из 110  92,09%</v>
          </cell>
          <cell r="GT7">
            <v>100194</v>
          </cell>
          <cell r="GU7" t="str">
            <v xml:space="preserve">Новометаллург </v>
          </cell>
          <cell r="GV7">
            <v>115</v>
          </cell>
          <cell r="GW7">
            <v>1151.3859493010757</v>
          </cell>
          <cell r="GX7" t="str">
            <v>78 из 110  91,93%</v>
          </cell>
        </row>
        <row r="8">
          <cell r="FS8">
            <v>2013</v>
          </cell>
          <cell r="FT8" t="str">
            <v>Ноябрь</v>
          </cell>
          <cell r="FU8">
            <v>100101</v>
          </cell>
          <cell r="FV8" t="str">
            <v xml:space="preserve">Конверторная </v>
          </cell>
          <cell r="FW8">
            <v>230</v>
          </cell>
          <cell r="FX8">
            <v>1047.5928694583333</v>
          </cell>
          <cell r="FY8" t="str">
            <v>100 из 110  90%</v>
          </cell>
          <cell r="FZ8">
            <v>100102</v>
          </cell>
          <cell r="GA8" t="str">
            <v xml:space="preserve">Конверторная </v>
          </cell>
          <cell r="GB8">
            <v>115</v>
          </cell>
          <cell r="GC8">
            <v>1052.2706127916665</v>
          </cell>
          <cell r="GD8" t="str">
            <v>98 из 110  90,44%</v>
          </cell>
          <cell r="GE8">
            <v>100115</v>
          </cell>
          <cell r="GF8" t="str">
            <v xml:space="preserve">ТЭЦЧМК </v>
          </cell>
          <cell r="GG8">
            <v>115</v>
          </cell>
          <cell r="GH8">
            <v>1056.1813949861107</v>
          </cell>
          <cell r="GI8" t="str">
            <v>94 из 110  90,77%</v>
          </cell>
          <cell r="GJ8">
            <v>100116</v>
          </cell>
          <cell r="GK8" t="str">
            <v xml:space="preserve">Каштак </v>
          </cell>
          <cell r="GL8">
            <v>115</v>
          </cell>
          <cell r="GM8">
            <v>1054.7066414722221</v>
          </cell>
          <cell r="GN8" t="str">
            <v>93 из 110  90,65%</v>
          </cell>
          <cell r="GO8">
            <v>100117</v>
          </cell>
          <cell r="GP8" t="str">
            <v xml:space="preserve">ЧГРЭС </v>
          </cell>
          <cell r="GQ8">
            <v>115</v>
          </cell>
          <cell r="GR8">
            <v>1063.697412986111</v>
          </cell>
          <cell r="GS8" t="str">
            <v>76 из 110  91,42%</v>
          </cell>
          <cell r="GT8">
            <v>100194</v>
          </cell>
          <cell r="GU8" t="str">
            <v xml:space="preserve">Новометаллург </v>
          </cell>
          <cell r="GV8">
            <v>115</v>
          </cell>
          <cell r="GW8">
            <v>1061.3170770972224</v>
          </cell>
          <cell r="GX8" t="str">
            <v>82 из 110  91,21%</v>
          </cell>
        </row>
        <row r="9">
          <cell r="FS9">
            <v>2013</v>
          </cell>
          <cell r="FT9" t="str">
            <v>Декабрь</v>
          </cell>
          <cell r="FU9">
            <v>100101</v>
          </cell>
          <cell r="FV9" t="str">
            <v xml:space="preserve">Конверторная </v>
          </cell>
          <cell r="FW9">
            <v>230</v>
          </cell>
          <cell r="FX9">
            <v>1055.1106518413978</v>
          </cell>
          <cell r="FY9" t="str">
            <v>96 из 110  86%</v>
          </cell>
          <cell r="FZ9">
            <v>100102</v>
          </cell>
          <cell r="GA9" t="str">
            <v xml:space="preserve">Конверторная </v>
          </cell>
          <cell r="GB9">
            <v>115</v>
          </cell>
          <cell r="GC9">
            <v>1056.3850715322581</v>
          </cell>
          <cell r="GD9" t="str">
            <v>92 из 110  86,28%</v>
          </cell>
          <cell r="GE9">
            <v>100115</v>
          </cell>
          <cell r="GF9" t="str">
            <v xml:space="preserve">ТЭЦЧМК </v>
          </cell>
          <cell r="GG9">
            <v>115</v>
          </cell>
          <cell r="GH9">
            <v>1058.2964951344088</v>
          </cell>
          <cell r="GI9" t="str">
            <v>86 из 110  86,43%</v>
          </cell>
          <cell r="GJ9">
            <v>100116</v>
          </cell>
          <cell r="GK9" t="str">
            <v xml:space="preserve">Каштак </v>
          </cell>
          <cell r="GL9">
            <v>115</v>
          </cell>
          <cell r="GM9">
            <v>1058.1511687365589</v>
          </cell>
          <cell r="GN9" t="str">
            <v>85 из 110  86,42%</v>
          </cell>
          <cell r="GO9">
            <v>100117</v>
          </cell>
          <cell r="GP9" t="str">
            <v xml:space="preserve">ЧГРЭС </v>
          </cell>
          <cell r="GQ9">
            <v>115</v>
          </cell>
          <cell r="GR9">
            <v>1062.4561442607526</v>
          </cell>
          <cell r="GS9" t="str">
            <v>73 из 110  86,77%</v>
          </cell>
          <cell r="GT9">
            <v>100194</v>
          </cell>
          <cell r="GU9" t="str">
            <v xml:space="preserve">Новометаллург </v>
          </cell>
          <cell r="GV9">
            <v>115</v>
          </cell>
          <cell r="GW9">
            <v>1060.3303194489245</v>
          </cell>
          <cell r="GX9" t="str">
            <v>78 из 110  86,6%</v>
          </cell>
        </row>
        <row r="10">
          <cell r="FS10">
            <v>2014</v>
          </cell>
          <cell r="FT10" t="str">
            <v>Январь</v>
          </cell>
          <cell r="FU10">
            <v>100102</v>
          </cell>
          <cell r="FV10" t="str">
            <v xml:space="preserve">Конверторная </v>
          </cell>
          <cell r="FW10">
            <v>230</v>
          </cell>
          <cell r="FX10">
            <v>1018.7083480241934</v>
          </cell>
          <cell r="FY10" t="str">
            <v>97 из 110  87%</v>
          </cell>
          <cell r="FZ10">
            <v>100102</v>
          </cell>
          <cell r="GA10" t="str">
            <v xml:space="preserve">Конверторная </v>
          </cell>
          <cell r="GB10">
            <v>115</v>
          </cell>
          <cell r="GC10">
            <v>1020.1365135215052</v>
          </cell>
          <cell r="GD10" t="str">
            <v>95 из 110  87,5%</v>
          </cell>
          <cell r="GE10">
            <v>100115</v>
          </cell>
          <cell r="GF10" t="str">
            <v xml:space="preserve">ТЭЦЧМК </v>
          </cell>
          <cell r="GG10">
            <v>115</v>
          </cell>
          <cell r="GH10">
            <v>1021.5125456854838</v>
          </cell>
          <cell r="GI10" t="str">
            <v>91 из 110  87,62%</v>
          </cell>
          <cell r="GJ10">
            <v>100116</v>
          </cell>
          <cell r="GK10" t="str">
            <v xml:space="preserve">Каштак </v>
          </cell>
          <cell r="GL10">
            <v>115</v>
          </cell>
          <cell r="GM10">
            <v>1021.1918374462367</v>
          </cell>
          <cell r="GN10" t="str">
            <v>88 из 110  87,59%</v>
          </cell>
          <cell r="GO10">
            <v>100117</v>
          </cell>
          <cell r="GP10" t="str">
            <v xml:space="preserve">ЧГРЭС </v>
          </cell>
          <cell r="GQ10">
            <v>115</v>
          </cell>
          <cell r="GR10">
            <v>1025.3561551747312</v>
          </cell>
          <cell r="GS10" t="str">
            <v>76 из 110  87,95%</v>
          </cell>
          <cell r="GT10">
            <v>100194</v>
          </cell>
          <cell r="GU10" t="str">
            <v xml:space="preserve">Новометаллург </v>
          </cell>
          <cell r="GV10">
            <v>115</v>
          </cell>
          <cell r="GW10">
            <v>1024.0197040591399</v>
          </cell>
          <cell r="GX10" t="str">
            <v>81 из 110  87,84%</v>
          </cell>
        </row>
        <row r="11">
          <cell r="FS11">
            <v>2014</v>
          </cell>
          <cell r="FT11" t="str">
            <v>Февраль</v>
          </cell>
          <cell r="FU11">
            <v>100103</v>
          </cell>
          <cell r="FV11" t="str">
            <v xml:space="preserve">Конверторная </v>
          </cell>
          <cell r="FW11">
            <v>230</v>
          </cell>
          <cell r="FX11">
            <v>1082.9352315476192</v>
          </cell>
          <cell r="FY11" t="str">
            <v>98 из 110  87%</v>
          </cell>
          <cell r="FZ11">
            <v>100102</v>
          </cell>
          <cell r="GA11" t="str">
            <v xml:space="preserve">Конверторная </v>
          </cell>
          <cell r="GB11">
            <v>115</v>
          </cell>
          <cell r="GC11">
            <v>1084.3660947172618</v>
          </cell>
          <cell r="GD11" t="str">
            <v>94 из 110  87,1%</v>
          </cell>
          <cell r="GE11">
            <v>100115</v>
          </cell>
          <cell r="GF11" t="str">
            <v xml:space="preserve">ТЭЦЧМК </v>
          </cell>
          <cell r="GG11">
            <v>115</v>
          </cell>
          <cell r="GH11">
            <v>1082.720422470238</v>
          </cell>
          <cell r="GI11" t="str">
            <v>97 из 110  86,96%</v>
          </cell>
          <cell r="GJ11">
            <v>100116</v>
          </cell>
          <cell r="GK11" t="str">
            <v xml:space="preserve">Каштак </v>
          </cell>
          <cell r="GL11">
            <v>115</v>
          </cell>
          <cell r="GM11">
            <v>1086.3417469642857</v>
          </cell>
          <cell r="GN11" t="str">
            <v>86 из 110  87,25%</v>
          </cell>
          <cell r="GO11">
            <v>100117</v>
          </cell>
          <cell r="GP11" t="str">
            <v xml:space="preserve">ЧГРЭС </v>
          </cell>
          <cell r="GQ11">
            <v>115</v>
          </cell>
          <cell r="GR11">
            <v>1088.0399429315478</v>
          </cell>
          <cell r="GS11" t="str">
            <v>79 из 110  87,39%</v>
          </cell>
          <cell r="GT11">
            <v>100194</v>
          </cell>
          <cell r="GU11" t="str">
            <v xml:space="preserve">Новометаллург </v>
          </cell>
          <cell r="GV11">
            <v>115</v>
          </cell>
          <cell r="GW11">
            <v>1085.7450793005953</v>
          </cell>
          <cell r="GX11" t="str">
            <v>90 из 110  87,21%</v>
          </cell>
        </row>
        <row r="12">
          <cell r="FS12">
            <v>2014</v>
          </cell>
          <cell r="FT12" t="str">
            <v>Март</v>
          </cell>
          <cell r="FU12">
            <v>100104</v>
          </cell>
          <cell r="FV12" t="str">
            <v xml:space="preserve">Конверторная </v>
          </cell>
          <cell r="FW12">
            <v>230</v>
          </cell>
          <cell r="FX12">
            <v>1061.7581048924728</v>
          </cell>
          <cell r="FY12" t="str">
            <v>97 из 110  89%</v>
          </cell>
          <cell r="FZ12">
            <v>100102</v>
          </cell>
          <cell r="GA12" t="str">
            <v xml:space="preserve">Конверторная </v>
          </cell>
          <cell r="GB12">
            <v>115</v>
          </cell>
          <cell r="GC12">
            <v>1063.0298177956988</v>
          </cell>
          <cell r="GD12" t="str">
            <v>94 из 110  88,69%</v>
          </cell>
          <cell r="GE12">
            <v>100115</v>
          </cell>
          <cell r="GF12" t="str">
            <v xml:space="preserve">ТЭЦЧМК </v>
          </cell>
          <cell r="GG12">
            <v>115</v>
          </cell>
          <cell r="GH12">
            <v>1059.6594023655914</v>
          </cell>
          <cell r="GI12" t="str">
            <v>101 из 110  88,41%</v>
          </cell>
          <cell r="GJ12">
            <v>100116</v>
          </cell>
          <cell r="GK12" t="str">
            <v xml:space="preserve">Каштак </v>
          </cell>
          <cell r="GL12">
            <v>115</v>
          </cell>
          <cell r="GM12">
            <v>1065.1065363037635</v>
          </cell>
          <cell r="GN12" t="str">
            <v>84 из 110  88,87%</v>
          </cell>
          <cell r="GO12">
            <v>100117</v>
          </cell>
          <cell r="GP12" t="str">
            <v xml:space="preserve">ЧГРЭС </v>
          </cell>
          <cell r="GQ12">
            <v>115</v>
          </cell>
          <cell r="GR12">
            <v>1066.3204643279571</v>
          </cell>
          <cell r="GS12" t="str">
            <v>79 из 110  88,97%</v>
          </cell>
          <cell r="GT12">
            <v>100194</v>
          </cell>
          <cell r="GU12" t="str">
            <v xml:space="preserve">Новометаллург </v>
          </cell>
          <cell r="GV12">
            <v>115</v>
          </cell>
          <cell r="GW12">
            <v>1064.0922704166669</v>
          </cell>
          <cell r="GX12" t="str">
            <v>91 из 110  88,78%</v>
          </cell>
        </row>
        <row r="13">
          <cell r="FS13">
            <v>2014</v>
          </cell>
          <cell r="FT13" t="str">
            <v>Апрель</v>
          </cell>
          <cell r="FU13">
            <v>100105</v>
          </cell>
          <cell r="FV13" t="str">
            <v xml:space="preserve">Конверторная </v>
          </cell>
          <cell r="FW13">
            <v>231</v>
          </cell>
          <cell r="FX13">
            <v>1059.6720869696969</v>
          </cell>
          <cell r="FY13" t="e">
            <v>#NUM!</v>
          </cell>
          <cell r="FZ13">
            <v>100103</v>
          </cell>
          <cell r="GA13" t="str">
            <v xml:space="preserve">Конверторная </v>
          </cell>
          <cell r="GB13">
            <v>116</v>
          </cell>
          <cell r="GC13">
            <v>1061.7742778409092</v>
          </cell>
          <cell r="GD13" t="e">
            <v>#NUM!</v>
          </cell>
          <cell r="GE13">
            <v>100116</v>
          </cell>
          <cell r="GF13" t="str">
            <v xml:space="preserve">ТЭЦЧМК </v>
          </cell>
          <cell r="GG13">
            <v>116</v>
          </cell>
          <cell r="GH13">
            <v>1061.1332280303031</v>
          </cell>
          <cell r="GI13" t="e">
            <v>#NUM!</v>
          </cell>
          <cell r="GJ13">
            <v>100117</v>
          </cell>
          <cell r="GK13" t="str">
            <v xml:space="preserve">Каштак </v>
          </cell>
          <cell r="GL13">
            <v>116</v>
          </cell>
          <cell r="GM13">
            <v>1064.2056439772728</v>
          </cell>
          <cell r="GN13" t="e">
            <v>#NUM!</v>
          </cell>
          <cell r="GO13">
            <v>100118</v>
          </cell>
          <cell r="GP13" t="str">
            <v xml:space="preserve">ЧГРЭС </v>
          </cell>
          <cell r="GQ13">
            <v>116</v>
          </cell>
          <cell r="GR13">
            <v>1068.1030725378787</v>
          </cell>
          <cell r="GS13" t="e">
            <v>#NUM!</v>
          </cell>
          <cell r="GT13">
            <v>100195</v>
          </cell>
          <cell r="GU13" t="str">
            <v xml:space="preserve">Новометаллург </v>
          </cell>
          <cell r="GV13">
            <v>116</v>
          </cell>
          <cell r="GW13">
            <v>1065.0686281818182</v>
          </cell>
          <cell r="GX13" t="e">
            <v>#NUM!</v>
          </cell>
        </row>
        <row r="14">
          <cell r="FS14">
            <v>2014</v>
          </cell>
          <cell r="FT14" t="str">
            <v>Май</v>
          </cell>
          <cell r="FU14">
            <v>100106</v>
          </cell>
          <cell r="FV14" t="str">
            <v xml:space="preserve">Конверторная </v>
          </cell>
          <cell r="FW14">
            <v>232</v>
          </cell>
          <cell r="FX14" t="e">
            <v>#DIV/0!</v>
          </cell>
          <cell r="FY14" t="e">
            <v>#DIV/0!</v>
          </cell>
          <cell r="FZ14">
            <v>100104</v>
          </cell>
          <cell r="GA14" t="str">
            <v xml:space="preserve">Конверторная </v>
          </cell>
          <cell r="GB14">
            <v>117</v>
          </cell>
          <cell r="GC14" t="e">
            <v>#DIV/0!</v>
          </cell>
          <cell r="GD14" t="e">
            <v>#DIV/0!</v>
          </cell>
          <cell r="GE14">
            <v>100117</v>
          </cell>
          <cell r="GF14" t="str">
            <v xml:space="preserve">ТЭЦЧМК </v>
          </cell>
          <cell r="GG14">
            <v>117</v>
          </cell>
          <cell r="GH14" t="e">
            <v>#DIV/0!</v>
          </cell>
          <cell r="GI14" t="e">
            <v>#DIV/0!</v>
          </cell>
          <cell r="GJ14">
            <v>100118</v>
          </cell>
          <cell r="GK14" t="str">
            <v xml:space="preserve">Каштак </v>
          </cell>
          <cell r="GL14">
            <v>117</v>
          </cell>
          <cell r="GM14" t="e">
            <v>#DIV/0!</v>
          </cell>
          <cell r="GN14" t="e">
            <v>#DIV/0!</v>
          </cell>
          <cell r="GO14">
            <v>100119</v>
          </cell>
          <cell r="GP14" t="str">
            <v xml:space="preserve">ЧГРЭС </v>
          </cell>
          <cell r="GQ14">
            <v>117</v>
          </cell>
          <cell r="GR14" t="e">
            <v>#DIV/0!</v>
          </cell>
          <cell r="GS14" t="e">
            <v>#DIV/0!</v>
          </cell>
          <cell r="GT14">
            <v>100196</v>
          </cell>
          <cell r="GU14" t="str">
            <v xml:space="preserve">Новометаллург </v>
          </cell>
          <cell r="GV14">
            <v>117</v>
          </cell>
          <cell r="GW14" t="e">
            <v>#DIV/0!</v>
          </cell>
          <cell r="GX14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8"/>
  <sheetViews>
    <sheetView tabSelected="1" zoomScale="70" zoomScaleNormal="70" workbookViewId="0">
      <selection activeCell="B1" sqref="B1:B3"/>
    </sheetView>
  </sheetViews>
  <sheetFormatPr defaultRowHeight="15" x14ac:dyDescent="0.25"/>
  <cols>
    <col min="1" max="1" width="5.140625" customWidth="1"/>
    <col min="2" max="7" width="9" customWidth="1"/>
    <col min="8" max="8" width="16.28515625" bestFit="1" customWidth="1"/>
    <col min="9" max="12" width="9" customWidth="1"/>
    <col min="13" max="13" width="16.28515625" bestFit="1" customWidth="1"/>
    <col min="14" max="17" width="9" customWidth="1"/>
    <col min="18" max="18" width="16.28515625" bestFit="1" customWidth="1"/>
    <col min="19" max="22" width="9" customWidth="1"/>
    <col min="23" max="23" width="16.28515625" bestFit="1" customWidth="1"/>
    <col min="24" max="27" width="9" customWidth="1"/>
    <col min="28" max="28" width="16.28515625" bestFit="1" customWidth="1"/>
    <col min="29" max="32" width="9" customWidth="1"/>
    <col min="33" max="33" width="16.28515625" bestFit="1" customWidth="1"/>
    <col min="34" max="157" width="9" customWidth="1"/>
  </cols>
  <sheetData>
    <row r="1" spans="2:33" ht="15" customHeight="1" x14ac:dyDescent="0.25">
      <c r="B1" s="6" t="s">
        <v>13</v>
      </c>
      <c r="C1" s="6" t="s">
        <v>6</v>
      </c>
      <c r="D1" s="8" t="s">
        <v>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2:33" ht="15" customHeight="1" x14ac:dyDescent="0.25">
      <c r="B2" s="6"/>
      <c r="C2" s="6"/>
      <c r="D2" s="6" t="s">
        <v>14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30" x14ac:dyDescent="0.25">
      <c r="B3" s="6"/>
      <c r="C3" s="6"/>
      <c r="D3" s="2" t="s">
        <v>0</v>
      </c>
      <c r="E3" s="2" t="s">
        <v>1</v>
      </c>
      <c r="F3" s="2" t="s">
        <v>2</v>
      </c>
      <c r="G3" s="2" t="s">
        <v>3</v>
      </c>
      <c r="H3" s="3" t="s">
        <v>4</v>
      </c>
      <c r="I3" s="2" t="s">
        <v>0</v>
      </c>
      <c r="J3" s="2" t="s">
        <v>1</v>
      </c>
      <c r="K3" s="2" t="s">
        <v>2</v>
      </c>
      <c r="L3" s="2" t="s">
        <v>3</v>
      </c>
      <c r="M3" s="3" t="s">
        <v>4</v>
      </c>
      <c r="N3" s="2" t="s">
        <v>0</v>
      </c>
      <c r="O3" s="2" t="s">
        <v>1</v>
      </c>
      <c r="P3" s="2" t="s">
        <v>2</v>
      </c>
      <c r="Q3" s="2" t="s">
        <v>3</v>
      </c>
      <c r="R3" s="3" t="s">
        <v>4</v>
      </c>
      <c r="S3" s="2" t="s">
        <v>0</v>
      </c>
      <c r="T3" s="2" t="s">
        <v>1</v>
      </c>
      <c r="U3" s="2" t="s">
        <v>2</v>
      </c>
      <c r="V3" s="2" t="s">
        <v>3</v>
      </c>
      <c r="W3" s="3" t="s">
        <v>4</v>
      </c>
      <c r="X3" s="2" t="s">
        <v>0</v>
      </c>
      <c r="Y3" s="2" t="s">
        <v>1</v>
      </c>
      <c r="Z3" s="2" t="s">
        <v>2</v>
      </c>
      <c r="AA3" s="2" t="s">
        <v>3</v>
      </c>
      <c r="AB3" s="3" t="s">
        <v>4</v>
      </c>
      <c r="AC3" s="2" t="s">
        <v>0</v>
      </c>
      <c r="AD3" s="2" t="s">
        <v>1</v>
      </c>
      <c r="AE3" s="2" t="s">
        <v>2</v>
      </c>
      <c r="AF3" s="2" t="s">
        <v>3</v>
      </c>
      <c r="AG3" s="3" t="s">
        <v>4</v>
      </c>
    </row>
    <row r="4" spans="2:33" x14ac:dyDescent="0.25">
      <c r="B4" s="1">
        <f>[1]Чел!FS4</f>
        <v>2013</v>
      </c>
      <c r="C4" s="1" t="str">
        <f>[1]Чел!FT4</f>
        <v>Июль</v>
      </c>
      <c r="D4" s="1">
        <f>[1]Чел!FU4</f>
        <v>100101</v>
      </c>
      <c r="E4" s="1" t="str">
        <f>[1]Чел!FV4</f>
        <v xml:space="preserve">Конверторная </v>
      </c>
      <c r="F4" s="1">
        <f>[1]Чел!FW4</f>
        <v>230</v>
      </c>
      <c r="G4" s="1" t="e">
        <f>[1]Чел!FX4</f>
        <v>#DIV/0!</v>
      </c>
      <c r="H4" s="1" t="e">
        <f>[1]Чел!FY4</f>
        <v>#DIV/0!</v>
      </c>
      <c r="I4" s="1">
        <f>[1]Чел!FZ4</f>
        <v>100102</v>
      </c>
      <c r="J4" s="1" t="str">
        <f>[1]Чел!GA4</f>
        <v xml:space="preserve">Конверторная </v>
      </c>
      <c r="K4" s="1">
        <f>[1]Чел!GB4</f>
        <v>115</v>
      </c>
      <c r="L4" s="1" t="e">
        <f>[1]Чел!GC4</f>
        <v>#DIV/0!</v>
      </c>
      <c r="M4" s="1" t="e">
        <f>[1]Чел!GD4</f>
        <v>#DIV/0!</v>
      </c>
      <c r="N4" s="1">
        <f>[1]Чел!GE4</f>
        <v>100115</v>
      </c>
      <c r="O4" s="1" t="str">
        <f>[1]Чел!GF4</f>
        <v xml:space="preserve">ТЭЦЧМК </v>
      </c>
      <c r="P4" s="1">
        <f>[1]Чел!GG4</f>
        <v>115</v>
      </c>
      <c r="Q4" s="1" t="e">
        <f>[1]Чел!GH4</f>
        <v>#DIV/0!</v>
      </c>
      <c r="R4" s="1" t="e">
        <f>[1]Чел!GI4</f>
        <v>#DIV/0!</v>
      </c>
      <c r="S4" s="1">
        <f>[1]Чел!GJ4</f>
        <v>100116</v>
      </c>
      <c r="T4" s="1" t="str">
        <f>[1]Чел!GK4</f>
        <v xml:space="preserve">Каштак </v>
      </c>
      <c r="U4" s="1">
        <f>[1]Чел!GL4</f>
        <v>115</v>
      </c>
      <c r="V4" s="1" t="e">
        <f>[1]Чел!GM4</f>
        <v>#DIV/0!</v>
      </c>
      <c r="W4" s="1" t="e">
        <f>[1]Чел!GN4</f>
        <v>#DIV/0!</v>
      </c>
      <c r="X4" s="1">
        <f>[1]Чел!GO4</f>
        <v>100117</v>
      </c>
      <c r="Y4" s="1" t="str">
        <f>[1]Чел!GP4</f>
        <v xml:space="preserve">ЧГРЭС </v>
      </c>
      <c r="Z4" s="1">
        <f>[1]Чел!GQ4</f>
        <v>115</v>
      </c>
      <c r="AA4" s="1" t="e">
        <f>[1]Чел!GR4</f>
        <v>#DIV/0!</v>
      </c>
      <c r="AB4" s="1" t="e">
        <f>[1]Чел!GS4</f>
        <v>#DIV/0!</v>
      </c>
      <c r="AC4" s="1">
        <f>[1]Чел!GT4</f>
        <v>100194</v>
      </c>
      <c r="AD4" s="1" t="str">
        <f>[1]Чел!GU4</f>
        <v xml:space="preserve">Новометаллург </v>
      </c>
      <c r="AE4" s="1">
        <f>[1]Чел!GV4</f>
        <v>115</v>
      </c>
      <c r="AF4" s="1" t="e">
        <f>[1]Чел!GW4</f>
        <v>#DIV/0!</v>
      </c>
      <c r="AG4" s="1" t="e">
        <f>[1]Чел!GX4</f>
        <v>#DIV/0!</v>
      </c>
    </row>
    <row r="5" spans="2:33" x14ac:dyDescent="0.25">
      <c r="B5" s="1">
        <f>[1]Чел!FS5</f>
        <v>2013</v>
      </c>
      <c r="C5" s="1" t="str">
        <f>[1]Чел!FT5</f>
        <v>Август</v>
      </c>
      <c r="D5" s="1">
        <f>[1]Чел!FU5</f>
        <v>100101</v>
      </c>
      <c r="E5" s="1" t="str">
        <f>[1]Чел!FV5</f>
        <v xml:space="preserve">Конверторная </v>
      </c>
      <c r="F5" s="1">
        <f>[1]Чел!FW5</f>
        <v>230</v>
      </c>
      <c r="G5" s="1">
        <f>[1]Чел!FX5</f>
        <v>1223.9344843951615</v>
      </c>
      <c r="H5" s="1" t="str">
        <f>[1]Чел!FY5</f>
        <v>93 из 110  91%</v>
      </c>
      <c r="I5" s="1">
        <f>[1]Чел!FZ5</f>
        <v>100102</v>
      </c>
      <c r="J5" s="1" t="str">
        <f>[1]Чел!GA5</f>
        <v xml:space="preserve">Конверторная </v>
      </c>
      <c r="K5" s="1">
        <f>[1]Чел!GB5</f>
        <v>115</v>
      </c>
      <c r="L5" s="1">
        <f>[1]Чел!GC5</f>
        <v>1231.2585106451613</v>
      </c>
      <c r="M5" s="1" t="str">
        <f>[1]Чел!GD5</f>
        <v>81 из 110  91,64%</v>
      </c>
      <c r="N5" s="1">
        <f>[1]Чел!GE5</f>
        <v>100115</v>
      </c>
      <c r="O5" s="1" t="str">
        <f>[1]Чел!GF5</f>
        <v xml:space="preserve">ТЭЦЧМК </v>
      </c>
      <c r="P5" s="1">
        <f>[1]Чел!GG5</f>
        <v>115</v>
      </c>
      <c r="Q5" s="1">
        <f>[1]Чел!GH5</f>
        <v>1236.8716920026884</v>
      </c>
      <c r="R5" s="1" t="str">
        <f>[1]Чел!GI5</f>
        <v>73 из 110  92,06%</v>
      </c>
      <c r="S5" s="1">
        <f>[1]Чел!GJ5</f>
        <v>100116</v>
      </c>
      <c r="T5" s="1" t="str">
        <f>[1]Чел!GK5</f>
        <v xml:space="preserve">Каштак </v>
      </c>
      <c r="U5" s="1">
        <f>[1]Чел!GL5</f>
        <v>115</v>
      </c>
      <c r="V5" s="1">
        <f>[1]Чел!GM5</f>
        <v>1232.8776059677414</v>
      </c>
      <c r="W5" s="1" t="str">
        <f>[1]Чел!GN5</f>
        <v>77 из 110  91,76%</v>
      </c>
      <c r="X5" s="1">
        <f>[1]Чел!GO5</f>
        <v>100117</v>
      </c>
      <c r="Y5" s="1" t="str">
        <f>[1]Чел!GP5</f>
        <v xml:space="preserve">ЧГРЭС </v>
      </c>
      <c r="Z5" s="1">
        <f>[1]Чел!GQ5</f>
        <v>115</v>
      </c>
      <c r="AA5" s="1">
        <f>[1]Чел!GR5</f>
        <v>1235.3182631720426</v>
      </c>
      <c r="AB5" s="1" t="str">
        <f>[1]Чел!GS5</f>
        <v>77 из 110  91,94%</v>
      </c>
      <c r="AC5" s="1">
        <f>[1]Чел!GT5</f>
        <v>100194</v>
      </c>
      <c r="AD5" s="1" t="str">
        <f>[1]Чел!GU5</f>
        <v xml:space="preserve">Новометаллург </v>
      </c>
      <c r="AE5" s="1">
        <f>[1]Чел!GV5</f>
        <v>115</v>
      </c>
      <c r="AF5" s="1">
        <f>[1]Чел!GW5</f>
        <v>1234.4722986424733</v>
      </c>
      <c r="AG5" s="1" t="str">
        <f>[1]Чел!GX5</f>
        <v>80 из 110  91,88%</v>
      </c>
    </row>
    <row r="6" spans="2:33" x14ac:dyDescent="0.25">
      <c r="B6" s="1">
        <f>[1]Чел!FS6</f>
        <v>2013</v>
      </c>
      <c r="C6" s="1" t="str">
        <f>[1]Чел!FT6</f>
        <v>Сентябрь</v>
      </c>
      <c r="D6" s="1">
        <f>[1]Чел!FU6</f>
        <v>100101</v>
      </c>
      <c r="E6" s="1" t="str">
        <f>[1]Чел!FV6</f>
        <v xml:space="preserve">Конверторная </v>
      </c>
      <c r="F6" s="1">
        <f>[1]Чел!FW6</f>
        <v>230</v>
      </c>
      <c r="G6" s="1">
        <f>[1]Чел!FX6</f>
        <v>1115.7892171666667</v>
      </c>
      <c r="H6" s="1" t="str">
        <f>[1]Чел!FY6</f>
        <v>99 из 110  88%</v>
      </c>
      <c r="I6" s="1">
        <f>[1]Чел!FZ6</f>
        <v>100102</v>
      </c>
      <c r="J6" s="1" t="str">
        <f>[1]Чел!GA6</f>
        <v xml:space="preserve">Конверторная </v>
      </c>
      <c r="K6" s="1">
        <f>[1]Чел!GB6</f>
        <v>115</v>
      </c>
      <c r="L6" s="1">
        <f>[1]Чел!GC6</f>
        <v>1138.2178008472222</v>
      </c>
      <c r="M6" s="1" t="str">
        <f>[1]Чел!GD6</f>
        <v>91 из 110  89,46%</v>
      </c>
      <c r="N6" s="1">
        <f>[1]Чел!GE6</f>
        <v>100115</v>
      </c>
      <c r="O6" s="1" t="str">
        <f>[1]Чел!GF6</f>
        <v xml:space="preserve">ТЭЦЧМК </v>
      </c>
      <c r="P6" s="1">
        <f>[1]Чел!GG6</f>
        <v>115</v>
      </c>
      <c r="Q6" s="1">
        <f>[1]Чел!GH6</f>
        <v>1161.7033960416666</v>
      </c>
      <c r="R6" s="1" t="str">
        <f>[1]Чел!GI6</f>
        <v>75 из 110  91,31%</v>
      </c>
      <c r="S6" s="1">
        <f>[1]Чел!GJ6</f>
        <v>100116</v>
      </c>
      <c r="T6" s="1" t="str">
        <f>[1]Чел!GK6</f>
        <v xml:space="preserve">Каштак </v>
      </c>
      <c r="U6" s="1">
        <f>[1]Чел!GL6</f>
        <v>115</v>
      </c>
      <c r="V6" s="1">
        <f>[1]Чел!GM6</f>
        <v>1141.2984011250001</v>
      </c>
      <c r="W6" s="1" t="str">
        <f>[1]Чел!GN6</f>
        <v>87 из 110  89,71%</v>
      </c>
      <c r="X6" s="1">
        <f>[1]Чел!GO6</f>
        <v>100117</v>
      </c>
      <c r="Y6" s="1" t="str">
        <f>[1]Чел!GP6</f>
        <v xml:space="preserve">ЧГРЭС </v>
      </c>
      <c r="Z6" s="1">
        <f>[1]Чел!GQ6</f>
        <v>115</v>
      </c>
      <c r="AA6" s="1">
        <f>[1]Чел!GR6</f>
        <v>1167.7845289166667</v>
      </c>
      <c r="AB6" s="1" t="str">
        <f>[1]Чел!GS6</f>
        <v>69 из 110  91,79%</v>
      </c>
      <c r="AC6" s="1">
        <f>[1]Чел!GT6</f>
        <v>100194</v>
      </c>
      <c r="AD6" s="1" t="str">
        <f>[1]Чел!GU6</f>
        <v xml:space="preserve">Новометаллург </v>
      </c>
      <c r="AE6" s="1">
        <f>[1]Чел!GV6</f>
        <v>115</v>
      </c>
      <c r="AF6" s="1">
        <f>[1]Чел!GW6</f>
        <v>1165.8269269722223</v>
      </c>
      <c r="AG6" s="1" t="str">
        <f>[1]Чел!GX6</f>
        <v>73 из 110  91,63%</v>
      </c>
    </row>
    <row r="7" spans="2:33" x14ac:dyDescent="0.25">
      <c r="B7" s="1">
        <f>[1]Чел!FS7</f>
        <v>2013</v>
      </c>
      <c r="C7" s="1" t="str">
        <f>[1]Чел!FT7</f>
        <v>Октябрь</v>
      </c>
      <c r="D7" s="1">
        <f>[1]Чел!FU7</f>
        <v>100101</v>
      </c>
      <c r="E7" s="1" t="str">
        <f>[1]Чел!FV7</f>
        <v xml:space="preserve">Конверторная </v>
      </c>
      <c r="F7" s="1">
        <f>[1]Чел!FW7</f>
        <v>230</v>
      </c>
      <c r="G7" s="1">
        <f>[1]Чел!FX7</f>
        <v>1103.9052298158599</v>
      </c>
      <c r="H7" s="1" t="str">
        <f>[1]Чел!FY7</f>
        <v>101 из 110  88%</v>
      </c>
      <c r="I7" s="1">
        <f>[1]Чел!FZ7</f>
        <v>100102</v>
      </c>
      <c r="J7" s="1" t="str">
        <f>[1]Чел!GA7</f>
        <v xml:space="preserve">Конверторная </v>
      </c>
      <c r="K7" s="1">
        <f>[1]Чел!GB7</f>
        <v>115</v>
      </c>
      <c r="L7" s="1">
        <f>[1]Чел!GC7</f>
        <v>1124.0319160887095</v>
      </c>
      <c r="M7" s="1" t="str">
        <f>[1]Чел!GD7</f>
        <v>98 из 110  89,74%</v>
      </c>
      <c r="N7" s="1">
        <f>[1]Чел!GE7</f>
        <v>100115</v>
      </c>
      <c r="O7" s="1" t="str">
        <f>[1]Чел!GF7</f>
        <v xml:space="preserve">ТЭЦЧМК </v>
      </c>
      <c r="P7" s="1">
        <f>[1]Чел!GG7</f>
        <v>115</v>
      </c>
      <c r="Q7" s="1">
        <f>[1]Чел!GH7</f>
        <v>1147.0857936827956</v>
      </c>
      <c r="R7" s="1" t="str">
        <f>[1]Чел!GI7</f>
        <v>89 из 110  91,59%</v>
      </c>
      <c r="S7" s="1">
        <f>[1]Чел!GJ7</f>
        <v>100116</v>
      </c>
      <c r="T7" s="1" t="str">
        <f>[1]Чел!GK7</f>
        <v xml:space="preserve">Каштак </v>
      </c>
      <c r="U7" s="1">
        <f>[1]Чел!GL7</f>
        <v>115</v>
      </c>
      <c r="V7" s="1">
        <f>[1]Чел!GM7</f>
        <v>1127.9291295430107</v>
      </c>
      <c r="W7" s="1" t="str">
        <f>[1]Чел!GN7</f>
        <v>93 из 110  90,06%</v>
      </c>
      <c r="X7" s="1">
        <f>[1]Чел!GO7</f>
        <v>100117</v>
      </c>
      <c r="Y7" s="1" t="str">
        <f>[1]Чел!GP7</f>
        <v xml:space="preserve">ЧГРЭС </v>
      </c>
      <c r="Z7" s="1">
        <f>[1]Чел!GQ7</f>
        <v>115</v>
      </c>
      <c r="AA7" s="1">
        <f>[1]Чел!GR7</f>
        <v>1153.4324274596775</v>
      </c>
      <c r="AB7" s="1" t="str">
        <f>[1]Чел!GS7</f>
        <v>73 из 110  92,09%</v>
      </c>
      <c r="AC7" s="1">
        <f>[1]Чел!GT7</f>
        <v>100194</v>
      </c>
      <c r="AD7" s="1" t="str">
        <f>[1]Чел!GU7</f>
        <v xml:space="preserve">Новометаллург </v>
      </c>
      <c r="AE7" s="1">
        <f>[1]Чел!GV7</f>
        <v>115</v>
      </c>
      <c r="AF7" s="1">
        <f>[1]Чел!GW7</f>
        <v>1151.3859493010757</v>
      </c>
      <c r="AG7" s="1" t="str">
        <f>[1]Чел!GX7</f>
        <v>78 из 110  91,93%</v>
      </c>
    </row>
    <row r="8" spans="2:33" x14ac:dyDescent="0.25">
      <c r="B8" s="1">
        <f>[1]Чел!FS8</f>
        <v>2013</v>
      </c>
      <c r="C8" s="1" t="str">
        <f>[1]Чел!FT8</f>
        <v>Ноябрь</v>
      </c>
      <c r="D8" s="1">
        <f>[1]Чел!FU8</f>
        <v>100101</v>
      </c>
      <c r="E8" s="1" t="str">
        <f>[1]Чел!FV8</f>
        <v xml:space="preserve">Конверторная </v>
      </c>
      <c r="F8" s="1">
        <f>[1]Чел!FW8</f>
        <v>230</v>
      </c>
      <c r="G8" s="1">
        <f>[1]Чел!FX8</f>
        <v>1047.5928694583333</v>
      </c>
      <c r="H8" s="1" t="str">
        <f>[1]Чел!FY8</f>
        <v>100 из 110  90%</v>
      </c>
      <c r="I8" s="1">
        <f>[1]Чел!FZ8</f>
        <v>100102</v>
      </c>
      <c r="J8" s="1" t="str">
        <f>[1]Чел!GA8</f>
        <v xml:space="preserve">Конверторная </v>
      </c>
      <c r="K8" s="1">
        <f>[1]Чел!GB8</f>
        <v>115</v>
      </c>
      <c r="L8" s="1">
        <f>[1]Чел!GC8</f>
        <v>1052.2706127916665</v>
      </c>
      <c r="M8" s="1" t="str">
        <f>[1]Чел!GD8</f>
        <v>98 из 110  90,44%</v>
      </c>
      <c r="N8" s="1">
        <f>[1]Чел!GE8</f>
        <v>100115</v>
      </c>
      <c r="O8" s="1" t="str">
        <f>[1]Чел!GF8</f>
        <v xml:space="preserve">ТЭЦЧМК </v>
      </c>
      <c r="P8" s="1">
        <f>[1]Чел!GG8</f>
        <v>115</v>
      </c>
      <c r="Q8" s="1">
        <f>[1]Чел!GH8</f>
        <v>1056.1813949861107</v>
      </c>
      <c r="R8" s="1" t="str">
        <f>[1]Чел!GI8</f>
        <v>94 из 110  90,77%</v>
      </c>
      <c r="S8" s="1">
        <f>[1]Чел!GJ8</f>
        <v>100116</v>
      </c>
      <c r="T8" s="1" t="str">
        <f>[1]Чел!GK8</f>
        <v xml:space="preserve">Каштак </v>
      </c>
      <c r="U8" s="1">
        <f>[1]Чел!GL8</f>
        <v>115</v>
      </c>
      <c r="V8" s="1">
        <f>[1]Чел!GM8</f>
        <v>1054.7066414722221</v>
      </c>
      <c r="W8" s="1" t="str">
        <f>[1]Чел!GN8</f>
        <v>93 из 110  90,65%</v>
      </c>
      <c r="X8" s="1">
        <f>[1]Чел!GO8</f>
        <v>100117</v>
      </c>
      <c r="Y8" s="1" t="str">
        <f>[1]Чел!GP8</f>
        <v xml:space="preserve">ЧГРЭС </v>
      </c>
      <c r="Z8" s="1">
        <f>[1]Чел!GQ8</f>
        <v>115</v>
      </c>
      <c r="AA8" s="1">
        <f>[1]Чел!GR8</f>
        <v>1063.697412986111</v>
      </c>
      <c r="AB8" s="1" t="str">
        <f>[1]Чел!GS8</f>
        <v>76 из 110  91,42%</v>
      </c>
      <c r="AC8" s="1">
        <f>[1]Чел!GT8</f>
        <v>100194</v>
      </c>
      <c r="AD8" s="1" t="str">
        <f>[1]Чел!GU8</f>
        <v xml:space="preserve">Новометаллург </v>
      </c>
      <c r="AE8" s="1">
        <f>[1]Чел!GV8</f>
        <v>115</v>
      </c>
      <c r="AF8" s="1">
        <f>[1]Чел!GW8</f>
        <v>1061.3170770972224</v>
      </c>
      <c r="AG8" s="1" t="str">
        <f>[1]Чел!GX8</f>
        <v>82 из 110  91,21%</v>
      </c>
    </row>
    <row r="9" spans="2:33" x14ac:dyDescent="0.25">
      <c r="B9" s="1">
        <f>[1]Чел!FS9</f>
        <v>2013</v>
      </c>
      <c r="C9" s="1" t="str">
        <f>[1]Чел!FT9</f>
        <v>Декабрь</v>
      </c>
      <c r="D9" s="1">
        <f>[1]Чел!FU9</f>
        <v>100101</v>
      </c>
      <c r="E9" s="1" t="str">
        <f>[1]Чел!FV9</f>
        <v xml:space="preserve">Конверторная </v>
      </c>
      <c r="F9" s="1">
        <f>[1]Чел!FW9</f>
        <v>230</v>
      </c>
      <c r="G9" s="1">
        <f>[1]Чел!FX9</f>
        <v>1055.1106518413978</v>
      </c>
      <c r="H9" s="1" t="str">
        <f>[1]Чел!FY9</f>
        <v>96 из 110  86%</v>
      </c>
      <c r="I9" s="1">
        <f>[1]Чел!FZ9</f>
        <v>100102</v>
      </c>
      <c r="J9" s="1" t="str">
        <f>[1]Чел!GA9</f>
        <v xml:space="preserve">Конверторная </v>
      </c>
      <c r="K9" s="1">
        <f>[1]Чел!GB9</f>
        <v>115</v>
      </c>
      <c r="L9" s="1">
        <f>[1]Чел!GC9</f>
        <v>1056.3850715322581</v>
      </c>
      <c r="M9" s="1" t="str">
        <f>[1]Чел!GD9</f>
        <v>92 из 110  86,28%</v>
      </c>
      <c r="N9" s="1">
        <f>[1]Чел!GE9</f>
        <v>100115</v>
      </c>
      <c r="O9" s="1" t="str">
        <f>[1]Чел!GF9</f>
        <v xml:space="preserve">ТЭЦЧМК </v>
      </c>
      <c r="P9" s="1">
        <f>[1]Чел!GG9</f>
        <v>115</v>
      </c>
      <c r="Q9" s="1">
        <f>[1]Чел!GH9</f>
        <v>1058.2964951344088</v>
      </c>
      <c r="R9" s="1" t="str">
        <f>[1]Чел!GI9</f>
        <v>86 из 110  86,43%</v>
      </c>
      <c r="S9" s="1">
        <f>[1]Чел!GJ9</f>
        <v>100116</v>
      </c>
      <c r="T9" s="1" t="str">
        <f>[1]Чел!GK9</f>
        <v xml:space="preserve">Каштак </v>
      </c>
      <c r="U9" s="1">
        <f>[1]Чел!GL9</f>
        <v>115</v>
      </c>
      <c r="V9" s="1">
        <f>[1]Чел!GM9</f>
        <v>1058.1511687365589</v>
      </c>
      <c r="W9" s="1" t="str">
        <f>[1]Чел!GN9</f>
        <v>85 из 110  86,42%</v>
      </c>
      <c r="X9" s="1">
        <f>[1]Чел!GO9</f>
        <v>100117</v>
      </c>
      <c r="Y9" s="1" t="str">
        <f>[1]Чел!GP9</f>
        <v xml:space="preserve">ЧГРЭС </v>
      </c>
      <c r="Z9" s="1">
        <f>[1]Чел!GQ9</f>
        <v>115</v>
      </c>
      <c r="AA9" s="1">
        <f>[1]Чел!GR9</f>
        <v>1062.4561442607526</v>
      </c>
      <c r="AB9" s="1" t="str">
        <f>[1]Чел!GS9</f>
        <v>73 из 110  86,77%</v>
      </c>
      <c r="AC9" s="1">
        <f>[1]Чел!GT9</f>
        <v>100194</v>
      </c>
      <c r="AD9" s="1" t="str">
        <f>[1]Чел!GU9</f>
        <v xml:space="preserve">Новометаллург </v>
      </c>
      <c r="AE9" s="1">
        <f>[1]Чел!GV9</f>
        <v>115</v>
      </c>
      <c r="AF9" s="1">
        <f>[1]Чел!GW9</f>
        <v>1060.3303194489245</v>
      </c>
      <c r="AG9" s="1" t="str">
        <f>[1]Чел!GX9</f>
        <v>78 из 110  86,6%</v>
      </c>
    </row>
    <row r="10" spans="2:33" x14ac:dyDescent="0.25">
      <c r="B10" s="1">
        <f>[1]Чел!FS10</f>
        <v>2014</v>
      </c>
      <c r="C10" s="1" t="str">
        <f>[1]Чел!FT10</f>
        <v>Январь</v>
      </c>
      <c r="D10" s="1">
        <f>[1]Чел!FU10</f>
        <v>100102</v>
      </c>
      <c r="E10" s="1" t="str">
        <f>[1]Чел!FV10</f>
        <v xml:space="preserve">Конверторная </v>
      </c>
      <c r="F10" s="1">
        <f>[1]Чел!FW10</f>
        <v>230</v>
      </c>
      <c r="G10" s="1">
        <f>[1]Чел!FX10</f>
        <v>1018.7083480241934</v>
      </c>
      <c r="H10" s="1" t="str">
        <f>[1]Чел!FY10</f>
        <v>97 из 110  87%</v>
      </c>
      <c r="I10" s="1">
        <f>[1]Чел!FZ10</f>
        <v>100102</v>
      </c>
      <c r="J10" s="1" t="str">
        <f>[1]Чел!GA10</f>
        <v xml:space="preserve">Конверторная </v>
      </c>
      <c r="K10" s="1">
        <f>[1]Чел!GB10</f>
        <v>115</v>
      </c>
      <c r="L10" s="1">
        <f>[1]Чел!GC10</f>
        <v>1020.1365135215052</v>
      </c>
      <c r="M10" s="1" t="str">
        <f>[1]Чел!GD10</f>
        <v>95 из 110  87,5%</v>
      </c>
      <c r="N10" s="1">
        <f>[1]Чел!GE10</f>
        <v>100115</v>
      </c>
      <c r="O10" s="1" t="str">
        <f>[1]Чел!GF10</f>
        <v xml:space="preserve">ТЭЦЧМК </v>
      </c>
      <c r="P10" s="1">
        <f>[1]Чел!GG10</f>
        <v>115</v>
      </c>
      <c r="Q10" s="1">
        <f>[1]Чел!GH10</f>
        <v>1021.5125456854838</v>
      </c>
      <c r="R10" s="1" t="str">
        <f>[1]Чел!GI10</f>
        <v>91 из 110  87,62%</v>
      </c>
      <c r="S10" s="1">
        <f>[1]Чел!GJ10</f>
        <v>100116</v>
      </c>
      <c r="T10" s="1" t="str">
        <f>[1]Чел!GK10</f>
        <v xml:space="preserve">Каштак </v>
      </c>
      <c r="U10" s="1">
        <f>[1]Чел!GL10</f>
        <v>115</v>
      </c>
      <c r="V10" s="1">
        <f>[1]Чел!GM10</f>
        <v>1021.1918374462367</v>
      </c>
      <c r="W10" s="1" t="str">
        <f>[1]Чел!GN10</f>
        <v>88 из 110  87,59%</v>
      </c>
      <c r="X10" s="1">
        <f>[1]Чел!GO10</f>
        <v>100117</v>
      </c>
      <c r="Y10" s="1" t="str">
        <f>[1]Чел!GP10</f>
        <v xml:space="preserve">ЧГРЭС </v>
      </c>
      <c r="Z10" s="1">
        <f>[1]Чел!GQ10</f>
        <v>115</v>
      </c>
      <c r="AA10" s="1">
        <f>[1]Чел!GR10</f>
        <v>1025.3561551747312</v>
      </c>
      <c r="AB10" s="1" t="str">
        <f>[1]Чел!GS10</f>
        <v>76 из 110  87,95%</v>
      </c>
      <c r="AC10" s="1">
        <f>[1]Чел!GT10</f>
        <v>100194</v>
      </c>
      <c r="AD10" s="1" t="str">
        <f>[1]Чел!GU10</f>
        <v xml:space="preserve">Новометаллург </v>
      </c>
      <c r="AE10" s="1">
        <f>[1]Чел!GV10</f>
        <v>115</v>
      </c>
      <c r="AF10" s="1">
        <f>[1]Чел!GW10</f>
        <v>1024.0197040591399</v>
      </c>
      <c r="AG10" s="1" t="str">
        <f>[1]Чел!GX10</f>
        <v>81 из 110  87,84%</v>
      </c>
    </row>
    <row r="11" spans="2:33" x14ac:dyDescent="0.25">
      <c r="B11" s="1">
        <f>[1]Чел!FS11</f>
        <v>2014</v>
      </c>
      <c r="C11" s="1" t="str">
        <f>[1]Чел!FT11</f>
        <v>Февраль</v>
      </c>
      <c r="D11" s="1">
        <f>[1]Чел!FU11</f>
        <v>100103</v>
      </c>
      <c r="E11" s="1" t="str">
        <f>[1]Чел!FV11</f>
        <v xml:space="preserve">Конверторная </v>
      </c>
      <c r="F11" s="1">
        <f>[1]Чел!FW11</f>
        <v>230</v>
      </c>
      <c r="G11" s="1">
        <f>[1]Чел!FX11</f>
        <v>1082.9352315476192</v>
      </c>
      <c r="H11" s="1" t="str">
        <f>[1]Чел!FY11</f>
        <v>98 из 110  87%</v>
      </c>
      <c r="I11" s="1">
        <f>[1]Чел!FZ11</f>
        <v>100102</v>
      </c>
      <c r="J11" s="1" t="str">
        <f>[1]Чел!GA11</f>
        <v xml:space="preserve">Конверторная </v>
      </c>
      <c r="K11" s="1">
        <f>[1]Чел!GB11</f>
        <v>115</v>
      </c>
      <c r="L11" s="1">
        <f>[1]Чел!GC11</f>
        <v>1084.3660947172618</v>
      </c>
      <c r="M11" s="1" t="str">
        <f>[1]Чел!GD11</f>
        <v>94 из 110  87,1%</v>
      </c>
      <c r="N11" s="1">
        <f>[1]Чел!GE11</f>
        <v>100115</v>
      </c>
      <c r="O11" s="1" t="str">
        <f>[1]Чел!GF11</f>
        <v xml:space="preserve">ТЭЦЧМК </v>
      </c>
      <c r="P11" s="1">
        <f>[1]Чел!GG11</f>
        <v>115</v>
      </c>
      <c r="Q11" s="1">
        <f>[1]Чел!GH11</f>
        <v>1082.720422470238</v>
      </c>
      <c r="R11" s="1" t="str">
        <f>[1]Чел!GI11</f>
        <v>97 из 110  86,96%</v>
      </c>
      <c r="S11" s="1">
        <f>[1]Чел!GJ11</f>
        <v>100116</v>
      </c>
      <c r="T11" s="1" t="str">
        <f>[1]Чел!GK11</f>
        <v xml:space="preserve">Каштак </v>
      </c>
      <c r="U11" s="1">
        <f>[1]Чел!GL11</f>
        <v>115</v>
      </c>
      <c r="V11" s="1">
        <f>[1]Чел!GM11</f>
        <v>1086.3417469642857</v>
      </c>
      <c r="W11" s="1" t="str">
        <f>[1]Чел!GN11</f>
        <v>86 из 110  87,25%</v>
      </c>
      <c r="X11" s="1">
        <f>[1]Чел!GO11</f>
        <v>100117</v>
      </c>
      <c r="Y11" s="1" t="str">
        <f>[1]Чел!GP11</f>
        <v xml:space="preserve">ЧГРЭС </v>
      </c>
      <c r="Z11" s="1">
        <f>[1]Чел!GQ11</f>
        <v>115</v>
      </c>
      <c r="AA11" s="1">
        <f>[1]Чел!GR11</f>
        <v>1088.0399429315478</v>
      </c>
      <c r="AB11" s="1" t="str">
        <f>[1]Чел!GS11</f>
        <v>79 из 110  87,39%</v>
      </c>
      <c r="AC11" s="1">
        <f>[1]Чел!GT11</f>
        <v>100194</v>
      </c>
      <c r="AD11" s="1" t="str">
        <f>[1]Чел!GU11</f>
        <v xml:space="preserve">Новометаллург </v>
      </c>
      <c r="AE11" s="1">
        <f>[1]Чел!GV11</f>
        <v>115</v>
      </c>
      <c r="AF11" s="1">
        <f>[1]Чел!GW11</f>
        <v>1085.7450793005953</v>
      </c>
      <c r="AG11" s="1" t="str">
        <f>[1]Чел!GX11</f>
        <v>90 из 110  87,21%</v>
      </c>
    </row>
    <row r="12" spans="2:33" x14ac:dyDescent="0.25">
      <c r="B12" s="1">
        <f>[1]Чел!FS12</f>
        <v>2014</v>
      </c>
      <c r="C12" s="1" t="str">
        <f>[1]Чел!FT12</f>
        <v>Март</v>
      </c>
      <c r="D12" s="1">
        <f>[1]Чел!FU12</f>
        <v>100104</v>
      </c>
      <c r="E12" s="1" t="str">
        <f>[1]Чел!FV12</f>
        <v xml:space="preserve">Конверторная </v>
      </c>
      <c r="F12" s="1">
        <f>[1]Чел!FW12</f>
        <v>230</v>
      </c>
      <c r="G12" s="1">
        <f>[1]Чел!FX12</f>
        <v>1061.7581048924728</v>
      </c>
      <c r="H12" s="1" t="str">
        <f>[1]Чел!FY12</f>
        <v>97 из 110  89%</v>
      </c>
      <c r="I12" s="1">
        <f>[1]Чел!FZ12</f>
        <v>100102</v>
      </c>
      <c r="J12" s="1" t="str">
        <f>[1]Чел!GA12</f>
        <v xml:space="preserve">Конверторная </v>
      </c>
      <c r="K12" s="1">
        <f>[1]Чел!GB12</f>
        <v>115</v>
      </c>
      <c r="L12" s="1">
        <f>[1]Чел!GC12</f>
        <v>1063.0298177956988</v>
      </c>
      <c r="M12" s="1" t="str">
        <f>[1]Чел!GD12</f>
        <v>94 из 110  88,69%</v>
      </c>
      <c r="N12" s="1">
        <f>[1]Чел!GE12</f>
        <v>100115</v>
      </c>
      <c r="O12" s="1" t="str">
        <f>[1]Чел!GF12</f>
        <v xml:space="preserve">ТЭЦЧМК </v>
      </c>
      <c r="P12" s="1">
        <f>[1]Чел!GG12</f>
        <v>115</v>
      </c>
      <c r="Q12" s="1">
        <f>[1]Чел!GH12</f>
        <v>1059.6594023655914</v>
      </c>
      <c r="R12" s="1" t="str">
        <f>[1]Чел!GI12</f>
        <v>101 из 110  88,41%</v>
      </c>
      <c r="S12" s="1">
        <f>[1]Чел!GJ12</f>
        <v>100116</v>
      </c>
      <c r="T12" s="1" t="str">
        <f>[1]Чел!GK12</f>
        <v xml:space="preserve">Каштак </v>
      </c>
      <c r="U12" s="1">
        <f>[1]Чел!GL12</f>
        <v>115</v>
      </c>
      <c r="V12" s="1">
        <f>[1]Чел!GM12</f>
        <v>1065.1065363037635</v>
      </c>
      <c r="W12" s="1" t="str">
        <f>[1]Чел!GN12</f>
        <v>84 из 110  88,87%</v>
      </c>
      <c r="X12" s="1">
        <f>[1]Чел!GO12</f>
        <v>100117</v>
      </c>
      <c r="Y12" s="1" t="str">
        <f>[1]Чел!GP12</f>
        <v xml:space="preserve">ЧГРЭС </v>
      </c>
      <c r="Z12" s="1">
        <f>[1]Чел!GQ12</f>
        <v>115</v>
      </c>
      <c r="AA12" s="1">
        <f>[1]Чел!GR12</f>
        <v>1066.3204643279571</v>
      </c>
      <c r="AB12" s="1" t="str">
        <f>[1]Чел!GS12</f>
        <v>79 из 110  88,97%</v>
      </c>
      <c r="AC12" s="1">
        <f>[1]Чел!GT12</f>
        <v>100194</v>
      </c>
      <c r="AD12" s="1" t="str">
        <f>[1]Чел!GU12</f>
        <v xml:space="preserve">Новометаллург </v>
      </c>
      <c r="AE12" s="1">
        <f>[1]Чел!GV12</f>
        <v>115</v>
      </c>
      <c r="AF12" s="1">
        <f>[1]Чел!GW12</f>
        <v>1064.0922704166669</v>
      </c>
      <c r="AG12" s="1" t="str">
        <f>[1]Чел!GX12</f>
        <v>91 из 110  88,78%</v>
      </c>
    </row>
    <row r="13" spans="2:33" x14ac:dyDescent="0.25">
      <c r="B13" s="1">
        <f>[1]Чел!FS13</f>
        <v>2014</v>
      </c>
      <c r="C13" s="1" t="str">
        <f>[1]Чел!FT13</f>
        <v>Апрель</v>
      </c>
      <c r="D13" s="1">
        <f>[1]Чел!FU13</f>
        <v>100105</v>
      </c>
      <c r="E13" s="1" t="str">
        <f>[1]Чел!FV13</f>
        <v xml:space="preserve">Конверторная </v>
      </c>
      <c r="F13" s="1">
        <f>[1]Чел!FW13</f>
        <v>231</v>
      </c>
      <c r="G13" s="1">
        <f>[1]Чел!FX13</f>
        <v>1059.6720869696969</v>
      </c>
      <c r="H13" s="1" t="e">
        <f>[1]Чел!FY13</f>
        <v>#NUM!</v>
      </c>
      <c r="I13" s="1">
        <f>[1]Чел!FZ13</f>
        <v>100103</v>
      </c>
      <c r="J13" s="1" t="str">
        <f>[1]Чел!GA13</f>
        <v xml:space="preserve">Конверторная </v>
      </c>
      <c r="K13" s="1">
        <f>[1]Чел!GB13</f>
        <v>116</v>
      </c>
      <c r="L13" s="1">
        <f>[1]Чел!GC13</f>
        <v>1061.7742778409092</v>
      </c>
      <c r="M13" s="1" t="e">
        <f>[1]Чел!GD13</f>
        <v>#NUM!</v>
      </c>
      <c r="N13" s="1">
        <f>[1]Чел!GE13</f>
        <v>100116</v>
      </c>
      <c r="O13" s="1" t="str">
        <f>[1]Чел!GF13</f>
        <v xml:space="preserve">ТЭЦЧМК </v>
      </c>
      <c r="P13" s="1">
        <f>[1]Чел!GG13</f>
        <v>116</v>
      </c>
      <c r="Q13" s="1">
        <f>[1]Чел!GH13</f>
        <v>1061.1332280303031</v>
      </c>
      <c r="R13" s="1" t="e">
        <f>[1]Чел!GI13</f>
        <v>#NUM!</v>
      </c>
      <c r="S13" s="1">
        <f>[1]Чел!GJ13</f>
        <v>100117</v>
      </c>
      <c r="T13" s="1" t="str">
        <f>[1]Чел!GK13</f>
        <v xml:space="preserve">Каштак </v>
      </c>
      <c r="U13" s="1">
        <f>[1]Чел!GL13</f>
        <v>116</v>
      </c>
      <c r="V13" s="1">
        <f>[1]Чел!GM13</f>
        <v>1064.2056439772728</v>
      </c>
      <c r="W13" s="1" t="e">
        <f>[1]Чел!GN13</f>
        <v>#NUM!</v>
      </c>
      <c r="X13" s="1">
        <f>[1]Чел!GO13</f>
        <v>100118</v>
      </c>
      <c r="Y13" s="1" t="str">
        <f>[1]Чел!GP13</f>
        <v xml:space="preserve">ЧГРЭС </v>
      </c>
      <c r="Z13" s="1">
        <f>[1]Чел!GQ13</f>
        <v>116</v>
      </c>
      <c r="AA13" s="1">
        <f>[1]Чел!GR13</f>
        <v>1068.1030725378787</v>
      </c>
      <c r="AB13" s="1" t="e">
        <f>[1]Чел!GS13</f>
        <v>#NUM!</v>
      </c>
      <c r="AC13" s="1">
        <f>[1]Чел!GT13</f>
        <v>100195</v>
      </c>
      <c r="AD13" s="1" t="str">
        <f>[1]Чел!GU13</f>
        <v xml:space="preserve">Новометаллург </v>
      </c>
      <c r="AE13" s="1">
        <f>[1]Чел!GV13</f>
        <v>116</v>
      </c>
      <c r="AF13" s="1">
        <f>[1]Чел!GW13</f>
        <v>1065.0686281818182</v>
      </c>
      <c r="AG13" s="1" t="e">
        <f>[1]Чел!GX13</f>
        <v>#NUM!</v>
      </c>
    </row>
    <row r="14" spans="2:33" x14ac:dyDescent="0.25">
      <c r="B14" s="1">
        <f>[1]Чел!FS14</f>
        <v>2014</v>
      </c>
      <c r="C14" s="1" t="str">
        <f>[1]Чел!FT14</f>
        <v>Май</v>
      </c>
      <c r="D14" s="1">
        <f>[1]Чел!FU14</f>
        <v>100106</v>
      </c>
      <c r="E14" s="1" t="str">
        <f>[1]Чел!FV14</f>
        <v xml:space="preserve">Конверторная </v>
      </c>
      <c r="F14" s="1">
        <f>[1]Чел!FW14</f>
        <v>232</v>
      </c>
      <c r="G14" s="1" t="e">
        <f>[1]Чел!FX14</f>
        <v>#DIV/0!</v>
      </c>
      <c r="H14" s="1" t="e">
        <f>[1]Чел!FY14</f>
        <v>#DIV/0!</v>
      </c>
      <c r="I14" s="1">
        <f>[1]Чел!FZ14</f>
        <v>100104</v>
      </c>
      <c r="J14" s="1" t="str">
        <f>[1]Чел!GA14</f>
        <v xml:space="preserve">Конверторная </v>
      </c>
      <c r="K14" s="1">
        <f>[1]Чел!GB14</f>
        <v>117</v>
      </c>
      <c r="L14" s="1" t="e">
        <f>[1]Чел!GC14</f>
        <v>#DIV/0!</v>
      </c>
      <c r="M14" s="1" t="e">
        <f>[1]Чел!GD14</f>
        <v>#DIV/0!</v>
      </c>
      <c r="N14" s="1">
        <f>[1]Чел!GE14</f>
        <v>100117</v>
      </c>
      <c r="O14" s="1" t="str">
        <f>[1]Чел!GF14</f>
        <v xml:space="preserve">ТЭЦЧМК </v>
      </c>
      <c r="P14" s="1">
        <f>[1]Чел!GG14</f>
        <v>117</v>
      </c>
      <c r="Q14" s="1" t="e">
        <f>[1]Чел!GH14</f>
        <v>#DIV/0!</v>
      </c>
      <c r="R14" s="1" t="e">
        <f>[1]Чел!GI14</f>
        <v>#DIV/0!</v>
      </c>
      <c r="S14" s="1">
        <f>[1]Чел!GJ14</f>
        <v>100118</v>
      </c>
      <c r="T14" s="1" t="str">
        <f>[1]Чел!GK14</f>
        <v xml:space="preserve">Каштак </v>
      </c>
      <c r="U14" s="1">
        <f>[1]Чел!GL14</f>
        <v>117</v>
      </c>
      <c r="V14" s="1" t="e">
        <f>[1]Чел!GM14</f>
        <v>#DIV/0!</v>
      </c>
      <c r="W14" s="1" t="e">
        <f>[1]Чел!GN14</f>
        <v>#DIV/0!</v>
      </c>
      <c r="X14" s="1">
        <f>[1]Чел!GO14</f>
        <v>100119</v>
      </c>
      <c r="Y14" s="1" t="str">
        <f>[1]Чел!GP14</f>
        <v xml:space="preserve">ЧГРЭС </v>
      </c>
      <c r="Z14" s="1">
        <f>[1]Чел!GQ14</f>
        <v>117</v>
      </c>
      <c r="AA14" s="1" t="e">
        <f>[1]Чел!GR14</f>
        <v>#DIV/0!</v>
      </c>
      <c r="AB14" s="1" t="e">
        <f>[1]Чел!GS14</f>
        <v>#DIV/0!</v>
      </c>
      <c r="AC14" s="1">
        <f>[1]Чел!GT14</f>
        <v>100196</v>
      </c>
      <c r="AD14" s="1" t="str">
        <f>[1]Чел!GU14</f>
        <v xml:space="preserve">Новометаллург </v>
      </c>
      <c r="AE14" s="1">
        <f>[1]Чел!GV14</f>
        <v>117</v>
      </c>
      <c r="AF14" s="1" t="e">
        <f>[1]Чел!GW14</f>
        <v>#DIV/0!</v>
      </c>
      <c r="AG14" s="1" t="e">
        <f>[1]Чел!GX14</f>
        <v>#DIV/0!</v>
      </c>
    </row>
    <row r="15" spans="2:33" x14ac:dyDescent="0.25">
      <c r="B15" s="1">
        <f>[1]Чел!FS15</f>
        <v>0</v>
      </c>
      <c r="C15" s="1">
        <f>[1]Чел!FT15</f>
        <v>0</v>
      </c>
      <c r="D15" s="1">
        <f>[1]Чел!FU15</f>
        <v>0</v>
      </c>
      <c r="E15" s="1">
        <f>[1]Чел!FV15</f>
        <v>0</v>
      </c>
      <c r="F15" s="1">
        <f>[1]Чел!FW15</f>
        <v>0</v>
      </c>
      <c r="G15" s="1">
        <f>[1]Чел!FX15</f>
        <v>0</v>
      </c>
      <c r="H15" s="1">
        <f>[1]Чел!FY15</f>
        <v>0</v>
      </c>
      <c r="I15" s="1">
        <f>[1]Чел!FZ15</f>
        <v>0</v>
      </c>
      <c r="J15" s="1">
        <f>[1]Чел!GA15</f>
        <v>0</v>
      </c>
      <c r="K15" s="1">
        <f>[1]Чел!GB15</f>
        <v>0</v>
      </c>
      <c r="L15" s="1">
        <f>[1]Чел!GC15</f>
        <v>0</v>
      </c>
      <c r="M15" s="1">
        <f>[1]Чел!GD15</f>
        <v>0</v>
      </c>
      <c r="N15" s="1">
        <f>[1]Чел!GE15</f>
        <v>0</v>
      </c>
      <c r="O15" s="1">
        <f>[1]Чел!GF15</f>
        <v>0</v>
      </c>
      <c r="P15" s="1">
        <f>[1]Чел!GG15</f>
        <v>0</v>
      </c>
      <c r="Q15" s="1">
        <f>[1]Чел!GH15</f>
        <v>0</v>
      </c>
      <c r="R15" s="1">
        <f>[1]Чел!GI15</f>
        <v>0</v>
      </c>
      <c r="S15" s="1">
        <f>[1]Чел!GJ15</f>
        <v>0</v>
      </c>
      <c r="T15" s="1">
        <f>[1]Чел!GK15</f>
        <v>0</v>
      </c>
      <c r="U15" s="1">
        <f>[1]Чел!GL15</f>
        <v>0</v>
      </c>
      <c r="V15" s="1">
        <f>[1]Чел!GM15</f>
        <v>0</v>
      </c>
      <c r="W15" s="1">
        <f>[1]Чел!GN15</f>
        <v>0</v>
      </c>
      <c r="X15" s="1">
        <f>[1]Чел!GO15</f>
        <v>0</v>
      </c>
      <c r="Y15" s="1">
        <f>[1]Чел!GP15</f>
        <v>0</v>
      </c>
      <c r="Z15" s="1">
        <f>[1]Чел!GQ15</f>
        <v>0</v>
      </c>
      <c r="AA15" s="1">
        <f>[1]Чел!GR15</f>
        <v>0</v>
      </c>
      <c r="AB15" s="1">
        <f>[1]Чел!GS15</f>
        <v>0</v>
      </c>
      <c r="AC15" s="1">
        <f>[1]Чел!GT15</f>
        <v>0</v>
      </c>
      <c r="AD15" s="1">
        <f>[1]Чел!GU15</f>
        <v>0</v>
      </c>
      <c r="AE15" s="1">
        <f>[1]Чел!GV15</f>
        <v>0</v>
      </c>
      <c r="AF15" s="1">
        <f>[1]Чел!GW15</f>
        <v>0</v>
      </c>
      <c r="AG15" s="1">
        <f>[1]Чел!GX15</f>
        <v>0</v>
      </c>
    </row>
    <row r="16" spans="2:33" x14ac:dyDescent="0.25">
      <c r="B16" s="1">
        <f>[1]Чел!FS16</f>
        <v>0</v>
      </c>
      <c r="C16" s="1">
        <f>[1]Чел!FT16</f>
        <v>0</v>
      </c>
      <c r="D16" s="1">
        <f>[1]Чел!FU16</f>
        <v>0</v>
      </c>
      <c r="E16" s="1">
        <f>[1]Чел!FV16</f>
        <v>0</v>
      </c>
      <c r="F16" s="1">
        <f>[1]Чел!FW16</f>
        <v>0</v>
      </c>
      <c r="G16" s="1">
        <f>[1]Чел!FX16</f>
        <v>0</v>
      </c>
      <c r="H16" s="1">
        <f>[1]Чел!FY16</f>
        <v>0</v>
      </c>
      <c r="I16" s="1">
        <f>[1]Чел!FZ16</f>
        <v>0</v>
      </c>
      <c r="J16" s="1">
        <f>[1]Чел!GA16</f>
        <v>0</v>
      </c>
      <c r="K16" s="1">
        <f>[1]Чел!GB16</f>
        <v>0</v>
      </c>
      <c r="L16" s="1">
        <f>[1]Чел!GC16</f>
        <v>0</v>
      </c>
      <c r="M16" s="1">
        <f>[1]Чел!GD16</f>
        <v>0</v>
      </c>
      <c r="N16" s="1">
        <f>[1]Чел!GE16</f>
        <v>0</v>
      </c>
      <c r="O16" s="1">
        <f>[1]Чел!GF16</f>
        <v>0</v>
      </c>
      <c r="P16" s="1">
        <f>[1]Чел!GG16</f>
        <v>0</v>
      </c>
      <c r="Q16" s="1">
        <f>[1]Чел!GH16</f>
        <v>0</v>
      </c>
      <c r="R16" s="1">
        <f>[1]Чел!GI16</f>
        <v>0</v>
      </c>
      <c r="S16" s="1">
        <f>[1]Чел!GJ16</f>
        <v>0</v>
      </c>
      <c r="T16" s="1">
        <f>[1]Чел!GK16</f>
        <v>0</v>
      </c>
      <c r="U16" s="1">
        <f>[1]Чел!GL16</f>
        <v>0</v>
      </c>
      <c r="V16" s="1">
        <f>[1]Чел!GM16</f>
        <v>0</v>
      </c>
      <c r="W16" s="1">
        <f>[1]Чел!GN16</f>
        <v>0</v>
      </c>
      <c r="X16" s="1">
        <f>[1]Чел!GO16</f>
        <v>0</v>
      </c>
      <c r="Y16" s="1">
        <f>[1]Чел!GP16</f>
        <v>0</v>
      </c>
      <c r="Z16" s="1">
        <f>[1]Чел!GQ16</f>
        <v>0</v>
      </c>
      <c r="AA16" s="1">
        <f>[1]Чел!GR16</f>
        <v>0</v>
      </c>
      <c r="AB16" s="1">
        <f>[1]Чел!GS16</f>
        <v>0</v>
      </c>
      <c r="AC16" s="1">
        <f>[1]Чел!GT16</f>
        <v>0</v>
      </c>
      <c r="AD16" s="1">
        <f>[1]Чел!GU16</f>
        <v>0</v>
      </c>
      <c r="AE16" s="1">
        <f>[1]Чел!GV16</f>
        <v>0</v>
      </c>
      <c r="AF16" s="1">
        <f>[1]Чел!GW16</f>
        <v>0</v>
      </c>
      <c r="AG16" s="1">
        <f>[1]Чел!GX16</f>
        <v>0</v>
      </c>
    </row>
    <row r="17" spans="2:33" x14ac:dyDescent="0.25">
      <c r="B17" s="1">
        <f>[1]Чел!FS17</f>
        <v>0</v>
      </c>
      <c r="C17" s="1">
        <f>[1]Чел!FT17</f>
        <v>0</v>
      </c>
      <c r="D17" s="1">
        <f>[1]Чел!FU17</f>
        <v>0</v>
      </c>
      <c r="E17" s="1">
        <f>[1]Чел!FV17</f>
        <v>0</v>
      </c>
      <c r="F17" s="1">
        <f>[1]Чел!FW17</f>
        <v>0</v>
      </c>
      <c r="G17" s="1">
        <f>[1]Чел!FX17</f>
        <v>0</v>
      </c>
      <c r="H17" s="1">
        <f>[1]Чел!FY17</f>
        <v>0</v>
      </c>
      <c r="I17" s="1">
        <f>[1]Чел!FZ17</f>
        <v>0</v>
      </c>
      <c r="J17" s="1">
        <f>[1]Чел!GA17</f>
        <v>0</v>
      </c>
      <c r="K17" s="1">
        <f>[1]Чел!GB17</f>
        <v>0</v>
      </c>
      <c r="L17" s="1">
        <f>[1]Чел!GC17</f>
        <v>0</v>
      </c>
      <c r="M17" s="1">
        <f>[1]Чел!GD17</f>
        <v>0</v>
      </c>
      <c r="N17" s="1">
        <f>[1]Чел!GE17</f>
        <v>0</v>
      </c>
      <c r="O17" s="1">
        <f>[1]Чел!GF17</f>
        <v>0</v>
      </c>
      <c r="P17" s="1">
        <f>[1]Чел!GG17</f>
        <v>0</v>
      </c>
      <c r="Q17" s="1">
        <f>[1]Чел!GH17</f>
        <v>0</v>
      </c>
      <c r="R17" s="1">
        <f>[1]Чел!GI17</f>
        <v>0</v>
      </c>
      <c r="S17" s="1">
        <f>[1]Чел!GJ17</f>
        <v>0</v>
      </c>
      <c r="T17" s="1">
        <f>[1]Чел!GK17</f>
        <v>0</v>
      </c>
      <c r="U17" s="1">
        <f>[1]Чел!GL17</f>
        <v>0</v>
      </c>
      <c r="V17" s="1">
        <f>[1]Чел!GM17</f>
        <v>0</v>
      </c>
      <c r="W17" s="1">
        <f>[1]Чел!GN17</f>
        <v>0</v>
      </c>
      <c r="X17" s="1">
        <f>[1]Чел!GO17</f>
        <v>0</v>
      </c>
      <c r="Y17" s="1">
        <f>[1]Чел!GP17</f>
        <v>0</v>
      </c>
      <c r="Z17" s="1">
        <f>[1]Чел!GQ17</f>
        <v>0</v>
      </c>
      <c r="AA17" s="1">
        <f>[1]Чел!GR17</f>
        <v>0</v>
      </c>
      <c r="AB17" s="1">
        <f>[1]Чел!GS17</f>
        <v>0</v>
      </c>
      <c r="AC17" s="1">
        <f>[1]Чел!GT17</f>
        <v>0</v>
      </c>
      <c r="AD17" s="1">
        <f>[1]Чел!GU17</f>
        <v>0</v>
      </c>
      <c r="AE17" s="1">
        <f>[1]Чел!GV17</f>
        <v>0</v>
      </c>
      <c r="AF17" s="1">
        <f>[1]Чел!GW17</f>
        <v>0</v>
      </c>
      <c r="AG17" s="1">
        <f>[1]Чел!GX17</f>
        <v>0</v>
      </c>
    </row>
    <row r="18" spans="2:33" x14ac:dyDescent="0.25">
      <c r="B18" s="1">
        <f>[1]Чел!FS18</f>
        <v>0</v>
      </c>
      <c r="C18" s="1">
        <f>[1]Чел!FT18</f>
        <v>0</v>
      </c>
      <c r="D18" s="1">
        <f>[1]Чел!FU18</f>
        <v>0</v>
      </c>
      <c r="E18" s="1">
        <f>[1]Чел!FV18</f>
        <v>0</v>
      </c>
      <c r="F18" s="1">
        <f>[1]Чел!FW18</f>
        <v>0</v>
      </c>
      <c r="G18" s="1">
        <f>[1]Чел!FX18</f>
        <v>0</v>
      </c>
      <c r="H18" s="1">
        <f>[1]Чел!FY18</f>
        <v>0</v>
      </c>
      <c r="I18" s="1">
        <f>[1]Чел!FZ18</f>
        <v>0</v>
      </c>
      <c r="J18" s="1">
        <f>[1]Чел!GA18</f>
        <v>0</v>
      </c>
      <c r="K18" s="1">
        <f>[1]Чел!GB18</f>
        <v>0</v>
      </c>
      <c r="L18" s="1">
        <f>[1]Чел!GC18</f>
        <v>0</v>
      </c>
      <c r="M18" s="1">
        <f>[1]Чел!GD18</f>
        <v>0</v>
      </c>
      <c r="N18" s="1">
        <f>[1]Чел!GE18</f>
        <v>0</v>
      </c>
      <c r="O18" s="1">
        <f>[1]Чел!GF18</f>
        <v>0</v>
      </c>
      <c r="P18" s="1">
        <f>[1]Чел!GG18</f>
        <v>0</v>
      </c>
      <c r="Q18" s="1">
        <f>[1]Чел!GH18</f>
        <v>0</v>
      </c>
      <c r="R18" s="1">
        <f>[1]Чел!GI18</f>
        <v>0</v>
      </c>
      <c r="S18" s="1">
        <f>[1]Чел!GJ18</f>
        <v>0</v>
      </c>
      <c r="T18" s="1">
        <f>[1]Чел!GK18</f>
        <v>0</v>
      </c>
      <c r="U18" s="1">
        <f>[1]Чел!GL18</f>
        <v>0</v>
      </c>
      <c r="V18" s="1">
        <f>[1]Чел!GM18</f>
        <v>0</v>
      </c>
      <c r="W18" s="1">
        <f>[1]Чел!GN18</f>
        <v>0</v>
      </c>
      <c r="X18" s="1">
        <f>[1]Чел!GO18</f>
        <v>0</v>
      </c>
      <c r="Y18" s="1">
        <f>[1]Чел!GP18</f>
        <v>0</v>
      </c>
      <c r="Z18" s="1">
        <f>[1]Чел!GQ18</f>
        <v>0</v>
      </c>
      <c r="AA18" s="1">
        <f>[1]Чел!GR18</f>
        <v>0</v>
      </c>
      <c r="AB18" s="1">
        <f>[1]Чел!GS18</f>
        <v>0</v>
      </c>
      <c r="AC18" s="1">
        <f>[1]Чел!GT18</f>
        <v>0</v>
      </c>
      <c r="AD18" s="1">
        <f>[1]Чел!GU18</f>
        <v>0</v>
      </c>
      <c r="AE18" s="1">
        <f>[1]Чел!GV18</f>
        <v>0</v>
      </c>
      <c r="AF18" s="1">
        <f>[1]Чел!GW18</f>
        <v>0</v>
      </c>
      <c r="AG18" s="1">
        <f>[1]Чел!GX18</f>
        <v>0</v>
      </c>
    </row>
  </sheetData>
  <mergeCells count="4">
    <mergeCell ref="B1:B3"/>
    <mergeCell ref="C1:C3"/>
    <mergeCell ref="D2:AG2"/>
    <mergeCell ref="D1:AG1"/>
  </mergeCell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B2" sqref="B2:B17"/>
    </sheetView>
  </sheetViews>
  <sheetFormatPr defaultRowHeight="15" x14ac:dyDescent="0.25"/>
  <cols>
    <col min="1" max="2" width="17.140625" customWidth="1"/>
    <col min="3" max="8" width="18.5703125" customWidth="1"/>
  </cols>
  <sheetData>
    <row r="1" spans="1:8" x14ac:dyDescent="0.25">
      <c r="A1" s="1" t="s">
        <v>15</v>
      </c>
      <c r="B1" s="1" t="s">
        <v>1</v>
      </c>
      <c r="C1" s="1" t="str">
        <f>IF(A2="ЧМК",'Сводный анализ'!E4,IF(A2="ЗМЗ",'Сводный анализ'!#REF!,IF(A2="УК",'Сводный анализ'!#REF!,IF(A2="ВФ",'Сводный анализ'!#REF!,IF(A2="Балтика",'Сводный анализ'!#REF!,IF(A2="ИС",'Сводный анализ'!#REF!,IF(A2="ЮУНК",'Сводный анализ'!#REF!,IF(A2="БМК",'Сводный анализ'!#REF!,IF(A2="РЭМЗ",'Сводный анализ'!#REF!,IF(A2="ТЭУ",'Сводный анализ'!#REF!,IF(A2="Универсал",'Сводный анализ'!#REF!,IF(A2="ГМЗ",'Сводный анализ'!#REF!,IF(A2="БЗФ",'Сводный анализ'!#REF!,IF(A2="БЗРП"," ",0))))))))))))))</f>
        <v xml:space="preserve">Конверторная </v>
      </c>
      <c r="D1" s="1" t="str">
        <f>IF(A2="ЧМК",'Сводный анализ'!J4,IF(A2="ЗМЗ","",IF(A2="УК",'Сводный анализ'!#REF!,IF(A2="ВФ","",IF(A2="Балтика",'Сводный анализ'!#REF!,IF(A2="ИС",'Сводный анализ'!#REF!,IF(A2="ЮУНК","",IF(A2="БМК","",IF(A2="РЭМЗ",'Сводный анализ'!#REF!,IF(A2="ТЭУ","",IF(A2="Универсал",'Сводный анализ'!#REF!,IF(A2="ГМЗ","",IF(A2="БЗФ","",IF(A2="БЗРП"," ",0))))))))))))))</f>
        <v xml:space="preserve">Конверторная </v>
      </c>
      <c r="E1" s="1" t="str">
        <f>IF(A2="ЧМК",'Сводный анализ'!O4,IF(A2="ЗМЗ","",IF(A2="УК",'Сводный анализ'!#REF!,IF(A2="ВФ","",IF(A2="Балтика",'Сводный анализ'!#REF!,IF(A2="ИС",'Сводный анализ'!#REF!,IF(A2="ЮУНК","",IF(A2="БМК","",IF(A2="РЭМЗ",'Сводный анализ'!#REF!,IF(A2="ТЭУ","",IF(A2="Универсал","",IF(A2="ГМЗ","",IF(A2="БЗФ","",IF(A2="БЗРП"," ",0))))))))))))))</f>
        <v xml:space="preserve">ТЭЦЧМК </v>
      </c>
      <c r="F1" s="1" t="str">
        <f>IF(A2="ЧМК",'Сводный анализ'!T4,IF(A2="ЗМЗ","",IF(A2="УК","",IF(A2="ВФ","",IF(A2="Балтика","",IF(A2="ИС","",IF(A2="ЮУНК","",IF(A2="БМК","",IF(A2="РЭМЗ","",IF(A2="ТЭУ","",IF(A2="Универсал","",IF(A2="ГМЗ","",IF(A2="БЗФ","",IF(A2="БЗРП"," ",0))))))))))))))</f>
        <v xml:space="preserve">Каштак </v>
      </c>
      <c r="G1" s="1" t="str">
        <f>IF(A2="ЧМК",'Сводный анализ'!Y4,IF(A2="ЗМЗ","",IF(A2="УК","",IF(A2="ВФ","",IF(A2="Балтика","",IF(A2="ИС","",IF(A2="ЮУНК","",IF(A2="БМК","",IF(A2="РЭМЗ","",IF(A2="ТЭУ","",IF(A2="Универсал","",IF(A2="ГМЗ","",IF(A2="БЗФ","",IF(A2="БЗРП"," ",0))))))))))))))</f>
        <v xml:space="preserve">ЧГРЭС </v>
      </c>
      <c r="H1" s="1" t="str">
        <f>IF(A2="ЧМК",'Сводный анализ'!AD4,IF(A2="ЗМЗ","",IF(A2="УК","",IF(A2="ВФ","",IF(A2="Балтика","",IF(A2="ИС","",IF(A2="ЮУНК","",IF(A2="БМК","",IF(A2="РЭМЗ","",IF(A2="ТЭУ","",IF(A2="Универсал","",IF(A2="ГМЗ","",IF(A2="БЗФ","",IF(A2="БЗРП"," ",0))))))))))))))</f>
        <v xml:space="preserve">Новометаллург </v>
      </c>
    </row>
    <row r="2" spans="1:8" ht="15.75" x14ac:dyDescent="0.25">
      <c r="A2" s="4" t="s">
        <v>16</v>
      </c>
      <c r="B2" s="9" t="s">
        <v>36</v>
      </c>
      <c r="C2" s="1">
        <f t="array" ref="C2">IF(A2="ЧМК",INDEX('Сводный анализ'!G4:G18,MATCH(A17&amp;C1,'Сводный анализ'!C4:C18&amp;'Сводный анализ'!E4:E18,0)),IF(A2="УК",INDEX('Сводный анализ'!#REF!,MATCH(A17&amp;C1,'Сводный анализ'!C4:C18&amp;'Сводный анализ'!#REF!,0)),IF(A2="ЗМЗ",INDEX('Сводный анализ'!#REF!,MATCH(A17&amp;C1,'Сводный анализ'!C4:C18&amp;'Сводный анализ'!#REF!,0)),IF(A2="Балтика",INDEX('Сводный анализ'!#REF!,MATCH(A17&amp;C1,'Сводный анализ'!C4:C18&amp;'Сводный анализ'!#REF!,0)),IF(A2="ИС",INDEX('Сводный анализ'!#REF!,MATCH(A17&amp;C1,'Сводный анализ'!C4:C18&amp;'Сводный анализ'!#REF!,0)),IF(A2="ТЭУ",INDEX('Сводный анализ'!#REF!,MATCH(A17&amp;C1,'Сводный анализ'!C4:C18&amp;'Сводный анализ'!#REF!,0)),IF(A2="ЮУНК",INDEX('Сводный анализ'!#REF!,MATCH(A17&amp;C1,'Сводный анализ'!C4:C18&amp;'Сводный анализ'!#REF!,0)),IF(A2="БМК",INDEX('Сводный анализ'!#REF!,MATCH(A17&amp;C1,'Сводный анализ'!C4:C18&amp;'Сводный анализ'!#REF!,0)),IF(A2="ВФ",INDEX('Сводный анализ'!#REF!,MATCH(A17&amp;C1,'Сводный анализ'!C4:C18&amp;'Сводный анализ'!#REF!,0)),IF(A2="РЭМЗ",INDEX('Сводный анализ'!#REF!,MATCH(A17&amp;C1,'Сводный анализ'!C4:C18&amp;'Сводный анализ'!#REF!,0)),IF(A2="Универсал",INDEX('Сводный анализ'!#REF!,MATCH(A17&amp;C1,'Сводный анализ'!C4:C18&amp;'Сводный анализ'!#REF!,0)),IF(A2="ГМЗ",INDEX('Сводный анализ'!#REF!,MATCH(A17&amp;C1,'Сводный анализ'!C4:C18&amp;'Сводный анализ'!#REF!,0)),IF(A2="БЗФ",INDEX('Сводный анализ'!#REF!,MATCH(A17&amp;C1,'Сводный анализ'!C4:C18&amp;'Сводный анализ'!#REF!,0)),IF(A2="БЗРП"," ",0))))))))))))))</f>
        <v>1223.9344843951615</v>
      </c>
      <c r="D2" s="1">
        <f t="array" ref="D2">IF(A2="ЧМК",INDEX('Сводный анализ'!L4:L18,MATCH(A17&amp;D1,'Сводный анализ'!C4:C18&amp;'Сводный анализ'!J4:J18,0)),IF(A2="УК",INDEX('Сводный анализ'!#REF!,MATCH(A17&amp;D1,'Сводный анализ'!C4:C18&amp;'Сводный анализ'!#REF!,0)),IF(A2="ЗМЗ","",IF(A2="Балтика",INDEX('Сводный анализ'!#REF!,MATCH(A17&amp;D1,'Сводный анализ'!C4:C18&amp;'Сводный анализ'!#REF!,0)),IF(A2="ИС",INDEX('Сводный анализ'!#REF!,MATCH(A17&amp;D1,'Сводный анализ'!C4:C18&amp;'Сводный анализ'!#REF!,0)),IF(A2="ТЭУ","",IF(A2="ЮУНК","",IF(A2="БМК","",IF(A2="ВФ","",IF(A2="РЭМЗ",INDEX('Сводный анализ'!#REF!,MATCH(A17&amp;D1,'Сводный анализ'!C4:C18&amp;'Сводный анализ'!#REF!,0)),IF(A2="Универсал",INDEX('Сводный анализ'!#REF!,MATCH(A17&amp;D1,'Сводный анализ'!C4:C18&amp;'Сводный анализ'!#REF!,0)),IF(A2="ГМЗ","",IF(A2="БЗФ","",IF(A2="БЗРП","",0))))))))))))))</f>
        <v>1231.2585106451613</v>
      </c>
      <c r="E2" s="1">
        <f t="array" ref="E2">IF(A2="ЧМК",INDEX('Сводный анализ'!Q4:Q18,MATCH(A17&amp;E1,'Сводный анализ'!C4:C18&amp;'Сводный анализ'!O4:O18,0)),IF(A2="УК",INDEX('Сводный анализ'!#REF!,MATCH(A17&amp;E1,'Сводный анализ'!C4:C18&amp;'Сводный анализ'!#REF!,0)),IF(A2="ЗМЗ","",IF(A2="Балтика",INDEX('Сводный анализ'!#REF!,MATCH(A17&amp;E1,'Сводный анализ'!C4:C18&amp;'Сводный анализ'!#REF!,0)),IF(A2="ИС",INDEX('Сводный анализ'!#REF!,MATCH(A17&amp;E1,'Сводный анализ'!C4:C18&amp;'Сводный анализ'!#REF!,0)),IF(A2="ТЭУ","",IF(A2="ЮУНК","",IF(A2="БМК","",IF(A2="ВФ","",IF(A2="РЭМЗ",INDEX('Сводный анализ'!#REF!,MATCH(A17&amp;E1,'Сводный анализ'!C4:C18&amp;'Сводный анализ'!#REF!,0)),IF(A2="Универсал","",IF(A2="ГМЗ","",IF(A2="БЗФ","",IF(A2="БЗРП","",0))))))))))))))</f>
        <v>1236.8716920026884</v>
      </c>
      <c r="F2" s="1">
        <f t="array" ref="F2">IF(A2="ЧМК",INDEX('Сводный анализ'!V4:V18,MATCH(A17&amp;F1,'Сводный анализ'!C4:C18&amp;'Сводный анализ'!T4:T18,0)),IF(A2="УК","",IF(A2="ЗМЗ","",IF(A2="Балтика","",IF(A2="ИС","",IF(A2="ТЭУ","",IF(A2="ЮУНК","",IF(A2="БМК","",IF(A2="ВФ","",IF(A2="РЭМЗ","",IF(A2="Универсал","",IF(A2="ГМЗ","",IF(A2="БЗФ","",IF(A2="БЗРП","",0))))))))))))))</f>
        <v>1232.8776059677414</v>
      </c>
      <c r="G2" s="1">
        <f t="array" ref="G2">IF(A2="ЧМК",INDEX('Сводный анализ'!AA4:AA18,MATCH(A17&amp;G1,'Сводный анализ'!C4:C18&amp;'Сводный анализ'!Y4:Y18,0)),IF(A2="УК","",IF(A2="ЗМЗ","",IF(A2="Балтика","",IF(A2="ИС","",IF(A2="ТЭУ","",IF(A2="ЮУНК","",IF(A2="БМК","",IF(A2="ВФ","",IF(A2="РЭМЗ","",IF(A2="Универсал","",IF(A2="ГМЗ","",IF(A2="БЗФ","",IF(A2="БЗРП","",0))))))))))))))</f>
        <v>1235.3182631720426</v>
      </c>
      <c r="H2" s="1">
        <f t="array" ref="H2">IF(A2="ЧМК",INDEX('Сводный анализ'!AF4:AF18,MATCH(A17&amp;H1,'Сводный анализ'!C4:C18&amp;'Сводный анализ'!AD4:AD18,0)),IF(A2="УК","",IF(A2="ЗМЗ","",IF(A2="Балтика","",IF(A2="ИС","",IF(A2="ТЭУ","",IF(A2="ЮУНК","",IF(A2="БМК","",IF(A2="ВФ","",IF(A2="РЭМЗ","",IF(A2="Универсал","",IF(A2="ГМЗ","",IF(A2="БЗФ","",IF(A2="БЗРП","",0))))))))))))))</f>
        <v>1234.4722986424733</v>
      </c>
    </row>
    <row r="3" spans="1:8" ht="15.75" hidden="1" x14ac:dyDescent="0.25">
      <c r="A3" s="4" t="s">
        <v>17</v>
      </c>
      <c r="B3" s="10"/>
      <c r="C3" s="1"/>
      <c r="D3" s="1"/>
      <c r="E3" s="1"/>
      <c r="F3" s="1"/>
      <c r="G3" s="1"/>
      <c r="H3" s="1"/>
    </row>
    <row r="4" spans="1:8" ht="15.75" hidden="1" x14ac:dyDescent="0.25">
      <c r="A4" s="4" t="s">
        <v>18</v>
      </c>
      <c r="B4" s="10"/>
      <c r="C4" s="1"/>
      <c r="D4" s="1"/>
      <c r="E4" s="1"/>
      <c r="F4" s="1"/>
      <c r="G4" s="1"/>
      <c r="H4" s="1"/>
    </row>
    <row r="5" spans="1:8" ht="15.75" hidden="1" x14ac:dyDescent="0.25">
      <c r="A5" s="4" t="s">
        <v>19</v>
      </c>
      <c r="B5" s="10"/>
      <c r="C5" s="1"/>
      <c r="D5" s="1"/>
      <c r="E5" s="1"/>
      <c r="F5" s="1"/>
      <c r="G5" s="1"/>
      <c r="H5" s="1"/>
    </row>
    <row r="6" spans="1:8" ht="15.75" hidden="1" x14ac:dyDescent="0.25">
      <c r="A6" s="4" t="s">
        <v>20</v>
      </c>
      <c r="B6" s="10"/>
      <c r="C6" s="1"/>
      <c r="D6" s="1"/>
      <c r="E6" s="1"/>
      <c r="F6" s="1"/>
      <c r="G6" s="1"/>
      <c r="H6" s="1"/>
    </row>
    <row r="7" spans="1:8" ht="15.75" hidden="1" x14ac:dyDescent="0.25">
      <c r="A7" s="4" t="s">
        <v>21</v>
      </c>
      <c r="B7" s="10"/>
      <c r="C7" s="1"/>
      <c r="D7" s="1"/>
      <c r="E7" s="1"/>
      <c r="F7" s="1"/>
      <c r="G7" s="1"/>
      <c r="H7" s="1"/>
    </row>
    <row r="8" spans="1:8" ht="15.75" hidden="1" x14ac:dyDescent="0.25">
      <c r="A8" s="4" t="s">
        <v>22</v>
      </c>
      <c r="B8" s="10"/>
      <c r="C8" s="1"/>
      <c r="D8" s="1"/>
      <c r="E8" s="1"/>
      <c r="F8" s="1"/>
      <c r="G8" s="1"/>
      <c r="H8" s="1"/>
    </row>
    <row r="9" spans="1:8" ht="15.75" hidden="1" x14ac:dyDescent="0.25">
      <c r="A9" s="4" t="s">
        <v>23</v>
      </c>
      <c r="B9" s="10"/>
      <c r="C9" s="1"/>
      <c r="D9" s="1"/>
      <c r="E9" s="1"/>
      <c r="F9" s="1"/>
      <c r="G9" s="1"/>
      <c r="H9" s="1"/>
    </row>
    <row r="10" spans="1:8" ht="15.75" hidden="1" x14ac:dyDescent="0.25">
      <c r="A10" s="4" t="s">
        <v>24</v>
      </c>
      <c r="B10" s="10"/>
      <c r="C10" s="1"/>
      <c r="D10" s="1"/>
      <c r="E10" s="1"/>
      <c r="F10" s="1"/>
      <c r="G10" s="1"/>
      <c r="H10" s="1"/>
    </row>
    <row r="11" spans="1:8" ht="15.75" hidden="1" x14ac:dyDescent="0.25">
      <c r="A11" s="4" t="s">
        <v>25</v>
      </c>
      <c r="B11" s="10"/>
      <c r="C11" s="1"/>
      <c r="D11" s="1"/>
      <c r="E11" s="1"/>
      <c r="F11" s="1"/>
      <c r="G11" s="1"/>
      <c r="H11" s="1"/>
    </row>
    <row r="12" spans="1:8" ht="15.75" hidden="1" x14ac:dyDescent="0.25">
      <c r="A12" s="4" t="s">
        <v>16</v>
      </c>
      <c r="B12" s="10"/>
      <c r="C12" s="1"/>
      <c r="D12" s="1"/>
      <c r="E12" s="1"/>
      <c r="F12" s="1"/>
      <c r="G12" s="1"/>
      <c r="H12" s="1"/>
    </row>
    <row r="13" spans="1:8" ht="15.75" hidden="1" x14ac:dyDescent="0.25">
      <c r="A13" s="4" t="s">
        <v>26</v>
      </c>
      <c r="B13" s="10"/>
      <c r="C13" s="1"/>
      <c r="D13" s="1"/>
      <c r="E13" s="1"/>
      <c r="F13" s="1"/>
      <c r="G13" s="1"/>
      <c r="H13" s="1"/>
    </row>
    <row r="14" spans="1:8" ht="15.75" hidden="1" x14ac:dyDescent="0.25">
      <c r="A14" s="4" t="s">
        <v>27</v>
      </c>
      <c r="B14" s="10"/>
      <c r="C14" s="1"/>
      <c r="D14" s="1"/>
      <c r="E14" s="1"/>
      <c r="F14" s="1"/>
      <c r="G14" s="1"/>
      <c r="H14" s="1"/>
    </row>
    <row r="15" spans="1:8" ht="15.75" hidden="1" x14ac:dyDescent="0.25">
      <c r="A15" s="4" t="s">
        <v>28</v>
      </c>
      <c r="B15" s="10"/>
      <c r="C15" s="1"/>
      <c r="D15" s="1"/>
      <c r="E15" s="1"/>
      <c r="F15" s="1"/>
      <c r="G15" s="1"/>
      <c r="H15" s="1"/>
    </row>
    <row r="16" spans="1:8" ht="15.75" hidden="1" x14ac:dyDescent="0.25">
      <c r="A16" s="4" t="s">
        <v>29</v>
      </c>
      <c r="B16" s="10"/>
      <c r="C16" s="1"/>
      <c r="D16" s="1"/>
      <c r="E16" s="1"/>
      <c r="F16" s="1"/>
      <c r="G16" s="1"/>
      <c r="H16" s="1"/>
    </row>
    <row r="17" spans="1:8" x14ac:dyDescent="0.25">
      <c r="A17" s="1" t="s">
        <v>8</v>
      </c>
      <c r="B17" s="11"/>
      <c r="C17" s="1"/>
      <c r="D17" s="1"/>
      <c r="E17" s="1"/>
      <c r="F17" s="1"/>
      <c r="G17" s="1"/>
      <c r="H17" s="1"/>
    </row>
    <row r="18" spans="1:8" hidden="1" x14ac:dyDescent="0.25">
      <c r="A18" s="1" t="s">
        <v>30</v>
      </c>
    </row>
    <row r="19" spans="1:8" hidden="1" x14ac:dyDescent="0.25">
      <c r="A19" s="5" t="s">
        <v>31</v>
      </c>
    </row>
    <row r="20" spans="1:8" hidden="1" x14ac:dyDescent="0.25">
      <c r="A20" s="5" t="s">
        <v>32</v>
      </c>
    </row>
    <row r="21" spans="1:8" hidden="1" x14ac:dyDescent="0.25">
      <c r="A21" s="1" t="s">
        <v>33</v>
      </c>
    </row>
    <row r="22" spans="1:8" hidden="1" x14ac:dyDescent="0.25">
      <c r="A22" s="5" t="s">
        <v>34</v>
      </c>
    </row>
    <row r="23" spans="1:8" hidden="1" x14ac:dyDescent="0.25">
      <c r="A23" s="5" t="s">
        <v>35</v>
      </c>
    </row>
    <row r="24" spans="1:8" hidden="1" x14ac:dyDescent="0.25">
      <c r="A24" s="1" t="s">
        <v>7</v>
      </c>
    </row>
    <row r="25" spans="1:8" hidden="1" x14ac:dyDescent="0.25">
      <c r="A25" s="5" t="s">
        <v>8</v>
      </c>
    </row>
    <row r="26" spans="1:8" hidden="1" x14ac:dyDescent="0.25">
      <c r="A26" s="5" t="s">
        <v>9</v>
      </c>
    </row>
    <row r="27" spans="1:8" hidden="1" x14ac:dyDescent="0.25">
      <c r="A27" s="1" t="s">
        <v>10</v>
      </c>
    </row>
    <row r="28" spans="1:8" hidden="1" x14ac:dyDescent="0.25">
      <c r="A28" s="5" t="s">
        <v>11</v>
      </c>
    </row>
    <row r="29" spans="1:8" hidden="1" x14ac:dyDescent="0.25">
      <c r="A29" s="5" t="s">
        <v>12</v>
      </c>
    </row>
  </sheetData>
  <mergeCells count="1">
    <mergeCell ref="B2:B17"/>
  </mergeCells>
  <dataValidations count="2">
    <dataValidation type="list" allowBlank="1" showInputMessage="1" showErrorMessage="1" sqref="A2:A16">
      <formula1>$A$2:$A$16</formula1>
    </dataValidation>
    <dataValidation type="list" allowBlank="1" showInputMessage="1" showErrorMessage="1" sqref="A17">
      <formula1>$A$18:$A$29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анализ</vt:lpstr>
      <vt:lpstr>Диаграмма</vt:lpstr>
    </vt:vector>
  </TitlesOfParts>
  <Company>ООО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Stamboliev</dc:creator>
  <cp:lastModifiedBy>ОСР</cp:lastModifiedBy>
  <cp:lastPrinted>2013-08-07T05:11:34Z</cp:lastPrinted>
  <dcterms:created xsi:type="dcterms:W3CDTF">2013-07-30T06:04:21Z</dcterms:created>
  <dcterms:modified xsi:type="dcterms:W3CDTF">2014-04-11T05:54:04Z</dcterms:modified>
</cp:coreProperties>
</file>